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30" windowHeight="11625" activeTab="0"/>
  </bookViews>
  <sheets>
    <sheet name="Лист1 (2)" sheetId="1" r:id="rId1"/>
    <sheet name="Лист2" sheetId="2" r:id="rId2"/>
    <sheet name="Лист3" sheetId="3" r:id="rId3"/>
  </sheets>
  <definedNames>
    <definedName name="_xlnm.Print_Titles" localSheetId="0">'Лист1 (2)'!$3:$5</definedName>
    <definedName name="_xlnm.Print_Area" localSheetId="0">'Лист1 (2)'!$A$1:$S$67</definedName>
  </definedNames>
  <calcPr fullCalcOnLoad="1"/>
</workbook>
</file>

<file path=xl/sharedStrings.xml><?xml version="1.0" encoding="utf-8"?>
<sst xmlns="http://schemas.openxmlformats.org/spreadsheetml/2006/main" count="140" uniqueCount="77">
  <si>
    <t>Направления финансирования</t>
  </si>
  <si>
    <t>Перечень мероприятий</t>
  </si>
  <si>
    <t>в том числе по годам</t>
  </si>
  <si>
    <t>Задача 1. Формирование благоприятной внешней среды развития малого и среднего предпринимательства</t>
  </si>
  <si>
    <t>Информационно- консультационная поддержка</t>
  </si>
  <si>
    <t>ИТОГО</t>
  </si>
  <si>
    <t>Финансовая поддержка</t>
  </si>
  <si>
    <t>Имущественная поддержка</t>
  </si>
  <si>
    <t>Поддержка в области ремесленной деятельности</t>
  </si>
  <si>
    <t>Поддержка в области инноваций и промышленного производства</t>
  </si>
  <si>
    <t>Показатели результатов</t>
  </si>
  <si>
    <t>поддержка организаций, образующих инфраструктуру поддержки малого и среднего предпринимательства в Республике Карелия, на научно-методическое, информационное, образовательное и консультационное сопровождение начинающих и действующих предпринимателей (проведение семинаров по вопросам развития малого и среднего предпринимательства, проведение исследований по развитию малого и среднего предпринимательства, предоставление консультаций и издание методических материалов по ведению бизнеса)</t>
  </si>
  <si>
    <t>проведение ежегодного регионального конкурса "Лучший предприниматель года" среди субъектов малого и среднего предпринимательства</t>
  </si>
  <si>
    <t>предоставление сотрудникам субъектов малого и среднего предпринимательства, субъектам малого и среднего предпринимательства  сертификатов с целью самостоятельного выбора образовательного учреждения и направления обучения</t>
  </si>
  <si>
    <t>проведение мероприятий, пропагандирующих предпринимательскую деятельность</t>
  </si>
  <si>
    <t xml:space="preserve">Поддержка в области подготовки, переподготовки и повышения квалификации кадров субъектов малого и среднего предпринимательства   
</t>
  </si>
  <si>
    <t>выпуск информационно-аналитического вестника "Малый и средний бизнес Карелии"</t>
  </si>
  <si>
    <t>не менее 6</t>
  </si>
  <si>
    <t>не менее 25</t>
  </si>
  <si>
    <t>не менее 30</t>
  </si>
  <si>
    <t>количество проведенных мероприятий (единиц)</t>
  </si>
  <si>
    <t>не менее 3</t>
  </si>
  <si>
    <t>предоставление субсидии на возмещение части процентной ставки по инвестиционным кредитам субъектам малого и среднего предпринимательства</t>
  </si>
  <si>
    <t>проведение семинаров, "круглых столов", конференций, форумов по вопросам деятельности субъектов малого и среднего предпринимательства в инновационной сфере</t>
  </si>
  <si>
    <t>проведение ежегодного регионального конкурса "Лучший инновационный проект" среди субъектов малого и среднего предпринимательства, осуществляющих инновационную деятельность</t>
  </si>
  <si>
    <t>участие Республики Карелия в инновационных выставочно-ярмарочных мероприятиях</t>
  </si>
  <si>
    <t>предоставление субъектам малого и среднего предпринимательства субсидий для оплаты затрат на патентно-лицензионную работу, брендинг и защиту интеллектуальной собственности</t>
  </si>
  <si>
    <t>Поддержка субъектов малого и среднего предпринимательства, производящих и (или) реализующих товары (работы, услуги), предназначенные для экспорта</t>
  </si>
  <si>
    <t xml:space="preserve">организация участия субъектов малого и среднего предпринимательства Республики Карелия в выставочно-ярмарочных мероприятиях, в том числе в Днях малого бизнеса во Всероссийском выставочном центре
</t>
  </si>
  <si>
    <t>количество инновационных компаний снизивших затраты в связи с производством (реализацией) инновационных работ услуг  (единиц)</t>
  </si>
  <si>
    <t>не менее 12</t>
  </si>
  <si>
    <t>реализация массовых программ обучения и повышения квалификации в сферах деятельности, связанных с использованием современных инновационных и информационных технологий управления, развития производства и услуг</t>
  </si>
  <si>
    <t>государственная поддержка организации, управляющей деятельностью Бизнес-инкубатора Республики Карелия на развитие процессов бизнес-инкубирования, а также субсидирование части затрат на 1 квадратный метр площади Бизнес-инкубатора, предоставляемой субъектам малого предпринимательства</t>
  </si>
  <si>
    <t>".</t>
  </si>
  <si>
    <t xml:space="preserve"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Правительственной комиссией по повышению устойчивости развития российской экономики или Правительственной комиссией по экономическому развитию и интеграции </t>
  </si>
  <si>
    <t xml:space="preserve"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Правительственной комиссией по повышению устойчивости развития российской экономики или Правительственной комиссией по экономическому развитию и интеграции </t>
  </si>
  <si>
    <t>ПЕРЕЧЕНЬ
мероприятий региональной программы
"Развитие малого и среднего предпринимательства
в Республике Карелия на период до 2014 года"</t>
  </si>
  <si>
    <t>предоставление субсидий действующим инновационным компаниям - субсидии юридическим лицам - субъектам малого и среднего предпринимательства - в целях возмещения затрат или недополученных доходов в связи с производством (реализацией) товаров, выполнением работ, оказанием услуг, связанных с осуществлением предпринимательской деятельности</t>
  </si>
  <si>
    <t xml:space="preserve">гранты начинающим субъектам малого предпринимательства на создание собственного дела - субсидии индивидуальным предпринимателям и юридическим лицам - производителям товаров, работ и услуг, предоставляемые на безвозмездной и безвозвратной основе на условиях долевого финансирования целевых расходов по регистрации юридического лица или индивидуального предпринимателя, расходов, связанных с началом предпринимательской деятельности </t>
  </si>
  <si>
    <t>всего</t>
  </si>
  <si>
    <t>количество субъектов  малого и среднего предпринима-тельства, получивших поддержку (единиц)</t>
  </si>
  <si>
    <t>бюджет Респуб-лики Карелия</t>
  </si>
  <si>
    <t>феде-ральный бюджет</t>
  </si>
  <si>
    <t>обеспечение доступности информации о поддержке малого и среднего предпринима-тельства посредством выпуска информационно-аналитического вестника  (количество выпусков в год)</t>
  </si>
  <si>
    <t>поло-житель-ная дина-мика</t>
  </si>
  <si>
    <t>освещение и популяризация предпринима-тельской деятельности  субъектов  малого и среднего предпринима-тельства, принявших участие в конкурсе (единиц)</t>
  </si>
  <si>
    <t xml:space="preserve">бюджет Респуб-лики Карелия </t>
  </si>
  <si>
    <t>количество субъектов  малого и среднего предпринима-тельства, повысивших образовательный уровень (единиц)</t>
  </si>
  <si>
    <t>бюджет Республики Карелия</t>
  </si>
  <si>
    <t>количество субъектов  малого и среднего предпринима-тельства, создавших собственное  дело с использованием средств гранта (единиц)</t>
  </si>
  <si>
    <t>мероприятия по проведению мастер-классов и повышению квалификации в сфере народно-художественных промыслов и ремесел, по оказанию информационно-консультационной поддержки</t>
  </si>
  <si>
    <t>освещение и популяризация инновационной деятельности  субъектов  малого и среднего предпринима-тельства, принявших участие в конкурсе (единиц)</t>
  </si>
  <si>
    <t>реализация мероприятий, направленных на поддержку малых и средних предприятий в условиях вступления России во Всемирную торговую организацию: реализация специальных программ обучения для субъектов малого и среднего предпринимательства, организаций инфраструктуры поддержки малого и среднего предпринимательства и представителей органов власти с целью повышения их квалификации, в том числе по вопросам внедрения международной системы стандартов качества ИСО (семинары, "круглые столы", издание пособий и тому подобное)</t>
  </si>
  <si>
    <t>федеральный бюджет</t>
  </si>
  <si>
    <t>Объем финансирования, млн. рублей</t>
  </si>
  <si>
    <t xml:space="preserve">поддержка и ведение интернет-ресурса "Портал для малого и среднего бизнеса Республики Карелия", организация и ведение реестра субъектов малого и среднего предпринимательства - получателей государственной поддержки 
</t>
  </si>
  <si>
    <t xml:space="preserve">обеспечение доступности информации о поддержке малого и среднего предпринима-тельства на  интернет-ресурсе "Портал для малого и среднего бизнеса Республики Карелия" (тысяч единиц просмотров) </t>
  </si>
  <si>
    <t>количество субъектов  малого и среднего предпринима- тельства, повысивших образовательный уровень (единиц)</t>
  </si>
  <si>
    <t>ВСЕГО по задаче 1,                                                                                                                      в том числе</t>
  </si>
  <si>
    <t>формирование Гарантийного фонда (фонда поручительств) по обязательствам субъектов малого и среднего предпринимательства и организаций инфраструктуры</t>
  </si>
  <si>
    <t>обеспечение доступности кредитных ресурсов для  субъектов  малого и среднего предпринима-тельства (количество получивших поддержку (единиц)</t>
  </si>
  <si>
    <t>количество патентов, полученных субъектами малого и среднего предпринима-тельства за счет средств субсидии из бюджета Республики Карелия (единиц)</t>
  </si>
  <si>
    <t>ВСЕГО по задаче 2,                                                                                                                      в том числе</t>
  </si>
  <si>
    <t>ВСЕГО по Программе,                                                                                             в том числе</t>
  </si>
  <si>
    <r>
      <rPr>
        <sz val="14"/>
        <rFont val="Times New Roman"/>
        <family val="1"/>
      </rPr>
      <t>"Приложение к Программе</t>
    </r>
    <r>
      <rPr>
        <sz val="12"/>
        <rFont val="Times New Roman"/>
        <family val="1"/>
      </rPr>
      <t xml:space="preserve">
</t>
    </r>
  </si>
  <si>
    <t>обеспечение продвижения товаров и услуг  субъектов  малого и среднего предпринима-тельства посредством их участия в выставочно-ярмарочных мероприятиях; количество субъектов малого и среднего предпринима-тельства (единиц)</t>
  </si>
  <si>
    <t>снижение расходов на обучение сотрудников субъектов  малого и среднего предпринима-тельства; количество, получивших поддержку (единиц)</t>
  </si>
  <si>
    <t>Задача 2. Усиление рыночных позиций малого и среднего предпринимательства Республики Карелия, в том числе осуществляющих внешнеэкономическую деятельность, деятельность в инновационной сфере и  ремесленную деятельность</t>
  </si>
  <si>
    <t>доступность к кредитным ресурсам   субъектов   малого и среднего предпринима-тельства; количество получивших поручительство (единиц)</t>
  </si>
  <si>
    <t>обеспечение льготных условий начинающим субъектам  малого и среднего предпринима-тельства; количество получивших поддержку (единиц)</t>
  </si>
  <si>
    <t>обеспечение продвижения инновационных товаров и услуг  субъектов  малого и среднего предпринима-тельства посредством их участия в выставочно-ярмарочных мероприятиях; количество субъектов малого и среднего предпринима-тельства (единиц)</t>
  </si>
  <si>
    <t>увеличение расходных обязательств муниципальных образований на развитие малого             и среднего предпринима-тельства;  уровень софинансирования (процентов)</t>
  </si>
  <si>
    <t>обеспечение благоприятных условий для развития экспортно-ориентированных субъектов малого и среднего предпринима-тельства; увеличение количества субъектов малого и среднего предпринима-тельства, получивших поддержку по отношению к предыдущему периоду (процентов)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</si>
  <si>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организаций народного хозяйства Российской Федерации в 2007/08-2014/15 учебных годах</t>
  </si>
  <si>
    <t>не менее 15</t>
  </si>
  <si>
    <t xml:space="preserve">создание и обеспечение деятельности регионального центра координации поддержки экспортно-ориентированных субъектов малого и среднего предпринимательства;    </t>
  </si>
  <si>
    <t>субсидирование части затрат, связанных с уплатой процентов по кредитам, привлеченным на срок не более 3 лет в российских кредитных организациях субъектами малого и среднего предпринимательства, производящими и реализующими товары (работы, услуги), предназначенные для экспорта;   субсидирование части затрат субъектов малого и среднего предпринимательства, связанных с оплатой услуг по выполнению обязательных требований законодательства Российской Федерации и (или) законодательства страны-импортера, являющихся необходимыми для экспорта товаров (работ, услуг), в том числе работ по сертификации, регистрации или другим формам подтверждения соответствия; поддержка участия субъектов малого и среднего предпринимательства в зарубежных и российских выставочно-ярмарочных мероприятиях;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</si>
</sst>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"/>
    <numFmt numFmtId="167" formatCode="0.000"/>
    <numFmt numFmtId="168" formatCode="0.0000"/>
    <numFmt numFmtId="169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="50" zoomScaleNormal="50" zoomScalePageLayoutView="0" workbookViewId="0" topLeftCell="A48">
      <selection activeCell="A53" sqref="A53:A55"/>
    </sheetView>
  </sheetViews>
  <sheetFormatPr defaultColWidth="9.00390625" defaultRowHeight="12.75"/>
  <cols>
    <col min="1" max="1" width="31.75390625" style="2" customWidth="1"/>
    <col min="2" max="2" width="9.75390625" style="2" customWidth="1"/>
    <col min="3" max="3" width="13.125" style="2" bestFit="1" customWidth="1"/>
    <col min="4" max="4" width="10.625" style="2" bestFit="1" customWidth="1"/>
    <col min="5" max="5" width="9.375" style="2" bestFit="1" customWidth="1"/>
    <col min="6" max="6" width="11.00390625" style="2" customWidth="1"/>
    <col min="7" max="7" width="16.375" style="2" customWidth="1"/>
    <col min="8" max="9" width="9.375" style="2" bestFit="1" customWidth="1"/>
    <col min="10" max="10" width="46.375" style="43" customWidth="1"/>
    <col min="11" max="11" width="19.125" style="43" customWidth="1"/>
    <col min="12" max="17" width="9.125" style="2" customWidth="1"/>
    <col min="18" max="18" width="10.125" style="2" customWidth="1"/>
    <col min="19" max="19" width="3.875" style="2" customWidth="1"/>
    <col min="20" max="16384" width="9.125" style="2" customWidth="1"/>
  </cols>
  <sheetData>
    <row r="1" spans="1:18" ht="102" customHeigh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9" customHeight="1">
      <c r="A2" s="3" t="s">
        <v>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7" customFormat="1" ht="30" customHeight="1">
      <c r="A3" s="5" t="s">
        <v>0</v>
      </c>
      <c r="B3" s="5"/>
      <c r="C3" s="5" t="s">
        <v>54</v>
      </c>
      <c r="D3" s="6"/>
      <c r="E3" s="6"/>
      <c r="F3" s="6"/>
      <c r="G3" s="6"/>
      <c r="H3" s="6"/>
      <c r="I3" s="6"/>
      <c r="J3" s="5" t="s">
        <v>1</v>
      </c>
      <c r="K3" s="5" t="s">
        <v>10</v>
      </c>
      <c r="L3" s="5"/>
      <c r="M3" s="5"/>
      <c r="N3" s="5"/>
      <c r="O3" s="5"/>
      <c r="P3" s="5"/>
      <c r="Q3" s="5"/>
      <c r="R3" s="5"/>
    </row>
    <row r="4" spans="1:18" s="7" customFormat="1" ht="15.75" customHeight="1">
      <c r="A4" s="5"/>
      <c r="B4" s="5"/>
      <c r="C4" s="5" t="s">
        <v>39</v>
      </c>
      <c r="D4" s="5" t="s">
        <v>2</v>
      </c>
      <c r="E4" s="6"/>
      <c r="F4" s="6"/>
      <c r="G4" s="6"/>
      <c r="H4" s="6"/>
      <c r="I4" s="6"/>
      <c r="J4" s="6"/>
      <c r="K4" s="5" t="s">
        <v>39</v>
      </c>
      <c r="L4" s="5"/>
      <c r="M4" s="5" t="s">
        <v>2</v>
      </c>
      <c r="N4" s="6"/>
      <c r="O4" s="6"/>
      <c r="P4" s="6"/>
      <c r="Q4" s="6"/>
      <c r="R4" s="6"/>
    </row>
    <row r="5" spans="1:18" s="7" customFormat="1" ht="15.75">
      <c r="A5" s="5"/>
      <c r="B5" s="5"/>
      <c r="C5" s="6"/>
      <c r="D5" s="8">
        <v>2009</v>
      </c>
      <c r="E5" s="8">
        <v>2010</v>
      </c>
      <c r="F5" s="8">
        <v>2011</v>
      </c>
      <c r="G5" s="8">
        <v>2012</v>
      </c>
      <c r="H5" s="8">
        <v>2013</v>
      </c>
      <c r="I5" s="8">
        <v>2014</v>
      </c>
      <c r="J5" s="6"/>
      <c r="K5" s="5"/>
      <c r="L5" s="5"/>
      <c r="M5" s="8">
        <v>2009</v>
      </c>
      <c r="N5" s="8">
        <v>2010</v>
      </c>
      <c r="O5" s="8">
        <v>2011</v>
      </c>
      <c r="P5" s="8">
        <v>2012</v>
      </c>
      <c r="Q5" s="8">
        <v>2013</v>
      </c>
      <c r="R5" s="8">
        <v>2014</v>
      </c>
    </row>
    <row r="6" spans="1:18" s="7" customFormat="1" ht="31.5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7" customFormat="1" ht="114" customHeight="1">
      <c r="A7" s="11" t="s">
        <v>4</v>
      </c>
      <c r="B7" s="8" t="s">
        <v>41</v>
      </c>
      <c r="C7" s="12">
        <f aca="true" t="shared" si="0" ref="C7:C15">D7+E7+F7+G7+H7+I7</f>
        <v>2.8000000000000003</v>
      </c>
      <c r="D7" s="12">
        <v>0.2</v>
      </c>
      <c r="E7" s="12">
        <v>0.5</v>
      </c>
      <c r="F7" s="12">
        <v>0.5</v>
      </c>
      <c r="G7" s="12">
        <v>0.5</v>
      </c>
      <c r="H7" s="12">
        <v>0.5</v>
      </c>
      <c r="I7" s="12">
        <v>0.6</v>
      </c>
      <c r="J7" s="9" t="s">
        <v>11</v>
      </c>
      <c r="K7" s="5" t="s">
        <v>40</v>
      </c>
      <c r="L7" s="13">
        <f>SUM(M7:R7)</f>
        <v>1230</v>
      </c>
      <c r="M7" s="13">
        <v>100</v>
      </c>
      <c r="N7" s="13">
        <v>160</v>
      </c>
      <c r="O7" s="13">
        <v>200</v>
      </c>
      <c r="P7" s="13">
        <v>210</v>
      </c>
      <c r="Q7" s="13">
        <v>260</v>
      </c>
      <c r="R7" s="13">
        <v>300</v>
      </c>
    </row>
    <row r="8" spans="1:18" s="7" customFormat="1" ht="114.75" customHeight="1">
      <c r="A8" s="14"/>
      <c r="B8" s="8" t="s">
        <v>42</v>
      </c>
      <c r="C8" s="12">
        <f t="shared" si="0"/>
        <v>7</v>
      </c>
      <c r="D8" s="12">
        <v>0</v>
      </c>
      <c r="E8" s="12">
        <v>1</v>
      </c>
      <c r="F8" s="12">
        <v>2</v>
      </c>
      <c r="G8" s="12">
        <v>2</v>
      </c>
      <c r="H8" s="12">
        <v>1</v>
      </c>
      <c r="I8" s="12">
        <v>1</v>
      </c>
      <c r="J8" s="15"/>
      <c r="K8" s="5"/>
      <c r="L8" s="16"/>
      <c r="M8" s="16"/>
      <c r="N8" s="16"/>
      <c r="O8" s="16"/>
      <c r="P8" s="16"/>
      <c r="Q8" s="16"/>
      <c r="R8" s="16"/>
    </row>
    <row r="9" spans="1:18" s="7" customFormat="1" ht="106.5" customHeight="1">
      <c r="A9" s="14"/>
      <c r="B9" s="8" t="s">
        <v>41</v>
      </c>
      <c r="C9" s="8">
        <f t="shared" si="0"/>
        <v>1.766</v>
      </c>
      <c r="D9" s="8">
        <v>0.3</v>
      </c>
      <c r="E9" s="8">
        <v>0.1</v>
      </c>
      <c r="F9" s="8">
        <v>0.166</v>
      </c>
      <c r="G9" s="8">
        <v>0.2</v>
      </c>
      <c r="H9" s="8">
        <v>0.5</v>
      </c>
      <c r="I9" s="8">
        <v>0.5</v>
      </c>
      <c r="J9" s="5" t="s">
        <v>55</v>
      </c>
      <c r="K9" s="5" t="s">
        <v>56</v>
      </c>
      <c r="L9" s="13">
        <f>SUM(M9:R9)</f>
        <v>205</v>
      </c>
      <c r="M9" s="13">
        <v>28</v>
      </c>
      <c r="N9" s="13">
        <v>31</v>
      </c>
      <c r="O9" s="13">
        <v>33</v>
      </c>
      <c r="P9" s="13">
        <v>35</v>
      </c>
      <c r="Q9" s="13">
        <v>38</v>
      </c>
      <c r="R9" s="13">
        <v>40</v>
      </c>
    </row>
    <row r="10" spans="1:18" s="7" customFormat="1" ht="166.5" customHeight="1">
      <c r="A10" s="17"/>
      <c r="B10" s="8" t="s">
        <v>42</v>
      </c>
      <c r="C10" s="8">
        <f t="shared" si="0"/>
        <v>2.5</v>
      </c>
      <c r="D10" s="8">
        <v>0.5</v>
      </c>
      <c r="E10" s="8">
        <v>0</v>
      </c>
      <c r="F10" s="8">
        <v>0</v>
      </c>
      <c r="G10" s="8">
        <v>0</v>
      </c>
      <c r="H10" s="8">
        <v>1</v>
      </c>
      <c r="I10" s="8">
        <v>1</v>
      </c>
      <c r="J10" s="5"/>
      <c r="K10" s="5"/>
      <c r="L10" s="13"/>
      <c r="M10" s="13"/>
      <c r="N10" s="13"/>
      <c r="O10" s="13"/>
      <c r="P10" s="13"/>
      <c r="Q10" s="13"/>
      <c r="R10" s="13"/>
    </row>
    <row r="11" spans="1:18" s="7" customFormat="1" ht="255" customHeight="1">
      <c r="A11" s="11"/>
      <c r="B11" s="8" t="s">
        <v>41</v>
      </c>
      <c r="C11" s="8">
        <f t="shared" si="0"/>
        <v>0.6000000000000001</v>
      </c>
      <c r="D11" s="8">
        <v>0.1</v>
      </c>
      <c r="E11" s="8">
        <v>0</v>
      </c>
      <c r="F11" s="8">
        <v>0</v>
      </c>
      <c r="G11" s="8">
        <v>0</v>
      </c>
      <c r="H11" s="8">
        <v>0.2</v>
      </c>
      <c r="I11" s="8">
        <v>0.3</v>
      </c>
      <c r="J11" s="8" t="s">
        <v>16</v>
      </c>
      <c r="K11" s="8" t="s">
        <v>43</v>
      </c>
      <c r="L11" s="8" t="s">
        <v>44</v>
      </c>
      <c r="M11" s="18">
        <v>9</v>
      </c>
      <c r="N11" s="18">
        <v>0</v>
      </c>
      <c r="O11" s="8">
        <v>0</v>
      </c>
      <c r="P11" s="8">
        <v>0</v>
      </c>
      <c r="Q11" s="8" t="s">
        <v>17</v>
      </c>
      <c r="R11" s="8" t="s">
        <v>17</v>
      </c>
    </row>
    <row r="12" spans="1:18" s="7" customFormat="1" ht="239.25" customHeight="1">
      <c r="A12" s="14"/>
      <c r="B12" s="8" t="s">
        <v>41</v>
      </c>
      <c r="C12" s="8">
        <f t="shared" si="0"/>
        <v>1</v>
      </c>
      <c r="D12" s="8">
        <v>0.1</v>
      </c>
      <c r="E12" s="8">
        <v>0</v>
      </c>
      <c r="F12" s="8">
        <v>0.2</v>
      </c>
      <c r="G12" s="8">
        <v>0.1</v>
      </c>
      <c r="H12" s="8">
        <v>0.3</v>
      </c>
      <c r="I12" s="8">
        <v>0.3</v>
      </c>
      <c r="J12" s="8" t="s">
        <v>12</v>
      </c>
      <c r="K12" s="8" t="s">
        <v>45</v>
      </c>
      <c r="L12" s="8" t="s">
        <v>44</v>
      </c>
      <c r="M12" s="18">
        <v>0</v>
      </c>
      <c r="N12" s="18">
        <v>0</v>
      </c>
      <c r="O12" s="8" t="s">
        <v>30</v>
      </c>
      <c r="P12" s="8" t="s">
        <v>74</v>
      </c>
      <c r="Q12" s="8" t="s">
        <v>18</v>
      </c>
      <c r="R12" s="8" t="s">
        <v>19</v>
      </c>
    </row>
    <row r="13" spans="1:18" s="7" customFormat="1" ht="102.75" customHeight="1">
      <c r="A13" s="14"/>
      <c r="B13" s="8" t="s">
        <v>41</v>
      </c>
      <c r="C13" s="8">
        <f t="shared" si="0"/>
        <v>1.86</v>
      </c>
      <c r="D13" s="8">
        <v>0.2</v>
      </c>
      <c r="E13" s="8">
        <v>0</v>
      </c>
      <c r="F13" s="8">
        <v>0.36</v>
      </c>
      <c r="G13" s="8">
        <v>0.3</v>
      </c>
      <c r="H13" s="8">
        <v>0.5</v>
      </c>
      <c r="I13" s="8">
        <v>0.5</v>
      </c>
      <c r="J13" s="5" t="s">
        <v>28</v>
      </c>
      <c r="K13" s="5" t="s">
        <v>65</v>
      </c>
      <c r="L13" s="13">
        <f>SUM(M13:R13)</f>
        <v>1350</v>
      </c>
      <c r="M13" s="13">
        <v>250</v>
      </c>
      <c r="N13" s="13">
        <v>0</v>
      </c>
      <c r="O13" s="13">
        <v>250</v>
      </c>
      <c r="P13" s="13">
        <v>250</v>
      </c>
      <c r="Q13" s="13">
        <v>300</v>
      </c>
      <c r="R13" s="13">
        <v>300</v>
      </c>
    </row>
    <row r="14" spans="1:18" s="7" customFormat="1" ht="198" customHeight="1">
      <c r="A14" s="14"/>
      <c r="B14" s="8" t="s">
        <v>42</v>
      </c>
      <c r="C14" s="8">
        <f t="shared" si="0"/>
        <v>2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1</v>
      </c>
      <c r="J14" s="5"/>
      <c r="K14" s="5"/>
      <c r="L14" s="13"/>
      <c r="M14" s="13"/>
      <c r="N14" s="13"/>
      <c r="O14" s="13"/>
      <c r="P14" s="13"/>
      <c r="Q14" s="13"/>
      <c r="R14" s="13"/>
    </row>
    <row r="15" spans="1:18" s="7" customFormat="1" ht="82.5" customHeight="1">
      <c r="A15" s="17"/>
      <c r="B15" s="8" t="s">
        <v>41</v>
      </c>
      <c r="C15" s="8">
        <f t="shared" si="0"/>
        <v>0.7</v>
      </c>
      <c r="D15" s="8">
        <v>0.1</v>
      </c>
      <c r="E15" s="8">
        <v>0</v>
      </c>
      <c r="F15" s="8">
        <v>0</v>
      </c>
      <c r="G15" s="8">
        <v>0</v>
      </c>
      <c r="H15" s="8">
        <v>0.3</v>
      </c>
      <c r="I15" s="8">
        <v>0.3</v>
      </c>
      <c r="J15" s="8" t="s">
        <v>14</v>
      </c>
      <c r="K15" s="8" t="s">
        <v>20</v>
      </c>
      <c r="L15" s="8" t="s">
        <v>44</v>
      </c>
      <c r="M15" s="18">
        <v>0</v>
      </c>
      <c r="N15" s="18">
        <v>0</v>
      </c>
      <c r="O15" s="8">
        <v>0</v>
      </c>
      <c r="P15" s="8">
        <v>0</v>
      </c>
      <c r="Q15" s="8" t="s">
        <v>21</v>
      </c>
      <c r="R15" s="8" t="s">
        <v>21</v>
      </c>
    </row>
    <row r="16" spans="1:18" s="7" customFormat="1" ht="69" customHeight="1">
      <c r="A16" s="29" t="s">
        <v>5</v>
      </c>
      <c r="B16" s="8" t="s">
        <v>46</v>
      </c>
      <c r="C16" s="12">
        <f aca="true" t="shared" si="1" ref="C16:I16">SUM(C7,C9,C11,C12,C13,C15)</f>
        <v>8.725999999999999</v>
      </c>
      <c r="D16" s="12">
        <f t="shared" si="1"/>
        <v>0.9999999999999999</v>
      </c>
      <c r="E16" s="12">
        <f t="shared" si="1"/>
        <v>0.6</v>
      </c>
      <c r="F16" s="12">
        <f t="shared" si="1"/>
        <v>1.226</v>
      </c>
      <c r="G16" s="12">
        <f t="shared" si="1"/>
        <v>1.0999999999999999</v>
      </c>
      <c r="H16" s="12">
        <f t="shared" si="1"/>
        <v>2.3</v>
      </c>
      <c r="I16" s="12">
        <f t="shared" si="1"/>
        <v>2.5</v>
      </c>
      <c r="J16" s="20"/>
      <c r="K16" s="8"/>
      <c r="L16" s="21"/>
      <c r="M16" s="21"/>
      <c r="N16" s="21"/>
      <c r="O16" s="8"/>
      <c r="P16" s="8"/>
      <c r="Q16" s="8"/>
      <c r="R16" s="8"/>
    </row>
    <row r="17" spans="1:18" s="7" customFormat="1" ht="54" customHeight="1">
      <c r="A17" s="29"/>
      <c r="B17" s="8" t="s">
        <v>42</v>
      </c>
      <c r="C17" s="12">
        <f aca="true" t="shared" si="2" ref="C17:I17">SUM(C8,C10,C14)</f>
        <v>11.5</v>
      </c>
      <c r="D17" s="12">
        <f t="shared" si="2"/>
        <v>0.5</v>
      </c>
      <c r="E17" s="12">
        <f t="shared" si="2"/>
        <v>1</v>
      </c>
      <c r="F17" s="12">
        <f t="shared" si="2"/>
        <v>2</v>
      </c>
      <c r="G17" s="12">
        <f t="shared" si="2"/>
        <v>2</v>
      </c>
      <c r="H17" s="12">
        <f t="shared" si="2"/>
        <v>3</v>
      </c>
      <c r="I17" s="12">
        <f t="shared" si="2"/>
        <v>3</v>
      </c>
      <c r="J17" s="8"/>
      <c r="K17" s="8"/>
      <c r="L17" s="8"/>
      <c r="M17" s="8"/>
      <c r="N17" s="8"/>
      <c r="O17" s="8"/>
      <c r="P17" s="8"/>
      <c r="Q17" s="8"/>
      <c r="R17" s="8"/>
    </row>
    <row r="18" spans="1:18" s="7" customFormat="1" ht="72.75" customHeight="1">
      <c r="A18" s="19" t="s">
        <v>15</v>
      </c>
      <c r="B18" s="8" t="s">
        <v>41</v>
      </c>
      <c r="C18" s="8">
        <f>D18+E18+F18+G18+H18+I18</f>
        <v>1.2999999999999998</v>
      </c>
      <c r="D18" s="8">
        <v>0.2</v>
      </c>
      <c r="E18" s="8">
        <v>0</v>
      </c>
      <c r="F18" s="8">
        <v>0</v>
      </c>
      <c r="G18" s="8">
        <v>0</v>
      </c>
      <c r="H18" s="8">
        <v>0.5</v>
      </c>
      <c r="I18" s="8">
        <v>0.6</v>
      </c>
      <c r="J18" s="5" t="s">
        <v>13</v>
      </c>
      <c r="K18" s="5" t="s">
        <v>47</v>
      </c>
      <c r="L18" s="13">
        <f>SUM(M18:R18)</f>
        <v>44</v>
      </c>
      <c r="M18" s="13">
        <v>0</v>
      </c>
      <c r="N18" s="13">
        <v>0</v>
      </c>
      <c r="O18" s="13">
        <v>0</v>
      </c>
      <c r="P18" s="13">
        <v>0</v>
      </c>
      <c r="Q18" s="13">
        <v>20</v>
      </c>
      <c r="R18" s="13">
        <v>24</v>
      </c>
    </row>
    <row r="19" spans="1:18" s="7" customFormat="1" ht="95.25" customHeight="1">
      <c r="A19" s="19"/>
      <c r="B19" s="8" t="s">
        <v>42</v>
      </c>
      <c r="C19" s="22">
        <f>SUM(D19:I19)</f>
        <v>2</v>
      </c>
      <c r="D19" s="22">
        <v>0</v>
      </c>
      <c r="E19" s="22">
        <v>0</v>
      </c>
      <c r="F19" s="22">
        <v>0</v>
      </c>
      <c r="G19" s="22">
        <v>0</v>
      </c>
      <c r="H19" s="22">
        <v>1</v>
      </c>
      <c r="I19" s="22">
        <v>1</v>
      </c>
      <c r="J19" s="5"/>
      <c r="K19" s="5"/>
      <c r="L19" s="13"/>
      <c r="M19" s="13"/>
      <c r="N19" s="13"/>
      <c r="O19" s="13"/>
      <c r="P19" s="13"/>
      <c r="Q19" s="13"/>
      <c r="R19" s="13"/>
    </row>
    <row r="20" spans="1:18" s="7" customFormat="1" ht="78.75" customHeight="1">
      <c r="A20" s="19"/>
      <c r="B20" s="8" t="s">
        <v>41</v>
      </c>
      <c r="C20" s="22">
        <f>D20+E20+F20+G20+H20+I20</f>
        <v>3</v>
      </c>
      <c r="D20" s="22">
        <v>0.3</v>
      </c>
      <c r="E20" s="22">
        <v>0.5</v>
      </c>
      <c r="F20" s="22">
        <v>0.5</v>
      </c>
      <c r="G20" s="22">
        <v>0.5</v>
      </c>
      <c r="H20" s="22">
        <v>0.6</v>
      </c>
      <c r="I20" s="22">
        <v>0.6</v>
      </c>
      <c r="J20" s="5" t="s">
        <v>31</v>
      </c>
      <c r="K20" s="5" t="s">
        <v>57</v>
      </c>
      <c r="L20" s="13">
        <f>SUM(M20:R21)</f>
        <v>720</v>
      </c>
      <c r="M20" s="13">
        <v>90</v>
      </c>
      <c r="N20" s="13">
        <v>100</v>
      </c>
      <c r="O20" s="13">
        <v>110</v>
      </c>
      <c r="P20" s="13">
        <v>150</v>
      </c>
      <c r="Q20" s="13">
        <v>130</v>
      </c>
      <c r="R20" s="13">
        <v>140</v>
      </c>
    </row>
    <row r="21" spans="1:18" s="7" customFormat="1" ht="71.25" customHeight="1">
      <c r="A21" s="19"/>
      <c r="B21" s="8" t="s">
        <v>42</v>
      </c>
      <c r="C21" s="22">
        <f>D21+E21+F21+G21+H21+I21</f>
        <v>7</v>
      </c>
      <c r="D21" s="22">
        <v>0</v>
      </c>
      <c r="E21" s="22">
        <v>1</v>
      </c>
      <c r="F21" s="22">
        <v>2</v>
      </c>
      <c r="G21" s="22">
        <v>2</v>
      </c>
      <c r="H21" s="22">
        <v>1</v>
      </c>
      <c r="I21" s="22">
        <v>1</v>
      </c>
      <c r="J21" s="5"/>
      <c r="K21" s="5"/>
      <c r="L21" s="13"/>
      <c r="M21" s="13"/>
      <c r="N21" s="13"/>
      <c r="O21" s="13"/>
      <c r="P21" s="13"/>
      <c r="Q21" s="13"/>
      <c r="R21" s="13"/>
    </row>
    <row r="22" spans="1:18" s="7" customFormat="1" ht="216.75" customHeight="1">
      <c r="A22" s="19"/>
      <c r="B22" s="8" t="s">
        <v>41</v>
      </c>
      <c r="C22" s="8">
        <f>D22+E22+F22+G22+H22+I22</f>
        <v>1.0130000000000001</v>
      </c>
      <c r="D22" s="18">
        <v>0.2</v>
      </c>
      <c r="E22" s="18">
        <v>0.1</v>
      </c>
      <c r="F22" s="18">
        <v>0.088</v>
      </c>
      <c r="G22" s="18">
        <v>0.125</v>
      </c>
      <c r="H22" s="18">
        <v>0.2</v>
      </c>
      <c r="I22" s="18">
        <v>0.3</v>
      </c>
      <c r="J22" s="8" t="s">
        <v>73</v>
      </c>
      <c r="K22" s="8" t="s">
        <v>66</v>
      </c>
      <c r="L22" s="18">
        <f>SUM(M22:R22)</f>
        <v>95</v>
      </c>
      <c r="M22" s="18">
        <v>6</v>
      </c>
      <c r="N22" s="18">
        <v>11</v>
      </c>
      <c r="O22" s="18">
        <v>13</v>
      </c>
      <c r="P22" s="18">
        <v>12</v>
      </c>
      <c r="Q22" s="18">
        <v>23</v>
      </c>
      <c r="R22" s="18">
        <v>30</v>
      </c>
    </row>
    <row r="23" spans="1:18" s="7" customFormat="1" ht="67.5" customHeight="1">
      <c r="A23" s="19" t="s">
        <v>5</v>
      </c>
      <c r="B23" s="23" t="s">
        <v>41</v>
      </c>
      <c r="C23" s="8">
        <f aca="true" t="shared" si="3" ref="C23:I23">SUM(C18,C20,C22)</f>
        <v>5.313</v>
      </c>
      <c r="D23" s="8">
        <f t="shared" si="3"/>
        <v>0.7</v>
      </c>
      <c r="E23" s="8">
        <f t="shared" si="3"/>
        <v>0.6</v>
      </c>
      <c r="F23" s="8">
        <f t="shared" si="3"/>
        <v>0.588</v>
      </c>
      <c r="G23" s="8">
        <f t="shared" si="3"/>
        <v>0.625</v>
      </c>
      <c r="H23" s="8">
        <f t="shared" si="3"/>
        <v>1.3</v>
      </c>
      <c r="I23" s="8">
        <f t="shared" si="3"/>
        <v>1.5</v>
      </c>
      <c r="J23" s="24"/>
      <c r="K23" s="23"/>
      <c r="L23" s="25"/>
      <c r="M23" s="25"/>
      <c r="N23" s="25"/>
      <c r="O23" s="25"/>
      <c r="P23" s="25"/>
      <c r="Q23" s="25"/>
      <c r="R23" s="25"/>
    </row>
    <row r="24" spans="1:18" s="7" customFormat="1" ht="60" customHeight="1">
      <c r="A24" s="19"/>
      <c r="B24" s="23" t="s">
        <v>42</v>
      </c>
      <c r="C24" s="22">
        <f>SUM(C19,C21)</f>
        <v>9</v>
      </c>
      <c r="D24" s="22">
        <f aca="true" t="shared" si="4" ref="D24:I24">SUM(D19,D21)</f>
        <v>0</v>
      </c>
      <c r="E24" s="22">
        <f t="shared" si="4"/>
        <v>1</v>
      </c>
      <c r="F24" s="22">
        <f t="shared" si="4"/>
        <v>2</v>
      </c>
      <c r="G24" s="22">
        <f t="shared" si="4"/>
        <v>2</v>
      </c>
      <c r="H24" s="22">
        <f t="shared" si="4"/>
        <v>2</v>
      </c>
      <c r="I24" s="22">
        <f t="shared" si="4"/>
        <v>2</v>
      </c>
      <c r="J24" s="25"/>
      <c r="K24" s="25"/>
      <c r="L24" s="25"/>
      <c r="M24" s="25"/>
      <c r="N24" s="25"/>
      <c r="O24" s="25"/>
      <c r="P24" s="25"/>
      <c r="Q24" s="25"/>
      <c r="R24" s="25"/>
    </row>
    <row r="25" spans="1:18" s="7" customFormat="1" ht="41.25" customHeight="1">
      <c r="A25" s="19" t="s">
        <v>58</v>
      </c>
      <c r="B25" s="19"/>
      <c r="C25" s="12">
        <f>SUM(C26:C27)</f>
        <v>34.539</v>
      </c>
      <c r="D25" s="12">
        <f aca="true" t="shared" si="5" ref="D25:I25">SUM(D26:D27)</f>
        <v>2.1999999999999997</v>
      </c>
      <c r="E25" s="12">
        <f t="shared" si="5"/>
        <v>3.2</v>
      </c>
      <c r="F25" s="26">
        <f>SUM(F26:F27)</f>
        <v>5.814</v>
      </c>
      <c r="G25" s="12">
        <f t="shared" si="5"/>
        <v>5.725</v>
      </c>
      <c r="H25" s="12">
        <f t="shared" si="5"/>
        <v>8.6</v>
      </c>
      <c r="I25" s="12">
        <f t="shared" si="5"/>
        <v>9</v>
      </c>
      <c r="J25" s="25"/>
      <c r="K25" s="27"/>
      <c r="L25" s="25"/>
      <c r="M25" s="25"/>
      <c r="N25" s="25"/>
      <c r="O25" s="25"/>
      <c r="P25" s="25"/>
      <c r="Q25" s="25"/>
      <c r="R25" s="25"/>
    </row>
    <row r="26" spans="1:18" s="7" customFormat="1" ht="33" customHeight="1">
      <c r="A26" s="19" t="s">
        <v>48</v>
      </c>
      <c r="B26" s="19"/>
      <c r="C26" s="12">
        <f aca="true" t="shared" si="6" ref="C26:I27">SUM(C16,C23)</f>
        <v>14.038999999999998</v>
      </c>
      <c r="D26" s="12">
        <f t="shared" si="6"/>
        <v>1.6999999999999997</v>
      </c>
      <c r="E26" s="12">
        <f t="shared" si="6"/>
        <v>1.2</v>
      </c>
      <c r="F26" s="26">
        <f>SUM(F16,F23)</f>
        <v>1.814</v>
      </c>
      <c r="G26" s="12">
        <f t="shared" si="6"/>
        <v>1.7249999999999999</v>
      </c>
      <c r="H26" s="12">
        <f t="shared" si="6"/>
        <v>3.5999999999999996</v>
      </c>
      <c r="I26" s="12">
        <f t="shared" si="6"/>
        <v>4</v>
      </c>
      <c r="J26" s="24"/>
      <c r="K26" s="24"/>
      <c r="L26" s="25"/>
      <c r="M26" s="25"/>
      <c r="N26" s="25"/>
      <c r="O26" s="25"/>
      <c r="P26" s="25"/>
      <c r="Q26" s="25"/>
      <c r="R26" s="25"/>
    </row>
    <row r="27" spans="1:18" s="7" customFormat="1" ht="30.75" customHeight="1">
      <c r="A27" s="19" t="s">
        <v>53</v>
      </c>
      <c r="B27" s="19"/>
      <c r="C27" s="12">
        <f t="shared" si="6"/>
        <v>20.5</v>
      </c>
      <c r="D27" s="12">
        <f t="shared" si="6"/>
        <v>0.5</v>
      </c>
      <c r="E27" s="12">
        <f t="shared" si="6"/>
        <v>2</v>
      </c>
      <c r="F27" s="12">
        <f t="shared" si="6"/>
        <v>4</v>
      </c>
      <c r="G27" s="12">
        <f t="shared" si="6"/>
        <v>4</v>
      </c>
      <c r="H27" s="12">
        <f t="shared" si="6"/>
        <v>5</v>
      </c>
      <c r="I27" s="12">
        <f t="shared" si="6"/>
        <v>5</v>
      </c>
      <c r="J27" s="24"/>
      <c r="K27" s="24"/>
      <c r="L27" s="25"/>
      <c r="M27" s="25"/>
      <c r="N27" s="25"/>
      <c r="O27" s="25"/>
      <c r="P27" s="25"/>
      <c r="Q27" s="25"/>
      <c r="R27" s="25"/>
    </row>
    <row r="28" spans="1:18" s="7" customFormat="1" ht="47.25" customHeight="1">
      <c r="A28" s="9" t="s">
        <v>67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s="7" customFormat="1" ht="77.25" customHeight="1">
      <c r="A29" s="30" t="s">
        <v>6</v>
      </c>
      <c r="B29" s="8" t="s">
        <v>41</v>
      </c>
      <c r="C29" s="8">
        <f aca="true" t="shared" si="7" ref="C29:C34">SUM(D29:I29)</f>
        <v>6</v>
      </c>
      <c r="D29" s="8">
        <v>2</v>
      </c>
      <c r="E29" s="8">
        <v>2</v>
      </c>
      <c r="F29" s="8">
        <v>0</v>
      </c>
      <c r="G29" s="8">
        <v>0</v>
      </c>
      <c r="H29" s="8">
        <v>1</v>
      </c>
      <c r="I29" s="8">
        <v>1</v>
      </c>
      <c r="J29" s="5" t="s">
        <v>22</v>
      </c>
      <c r="K29" s="5" t="s">
        <v>60</v>
      </c>
      <c r="L29" s="13">
        <f>SUM(M29:R29)</f>
        <v>77</v>
      </c>
      <c r="M29" s="13">
        <v>32</v>
      </c>
      <c r="N29" s="13">
        <v>25</v>
      </c>
      <c r="O29" s="13">
        <v>0</v>
      </c>
      <c r="P29" s="13">
        <v>0</v>
      </c>
      <c r="Q29" s="13">
        <v>10</v>
      </c>
      <c r="R29" s="13">
        <v>10</v>
      </c>
    </row>
    <row r="30" spans="1:18" s="7" customFormat="1" ht="132" customHeight="1">
      <c r="A30" s="44"/>
      <c r="B30" s="8" t="s">
        <v>42</v>
      </c>
      <c r="C30" s="8">
        <f t="shared" si="7"/>
        <v>8</v>
      </c>
      <c r="D30" s="8">
        <v>8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5"/>
      <c r="K30" s="5"/>
      <c r="L30" s="13"/>
      <c r="M30" s="13"/>
      <c r="N30" s="13"/>
      <c r="O30" s="13"/>
      <c r="P30" s="13"/>
      <c r="Q30" s="13"/>
      <c r="R30" s="13"/>
    </row>
    <row r="31" spans="1:18" s="7" customFormat="1" ht="70.5" customHeight="1">
      <c r="A31" s="45"/>
      <c r="B31" s="8" t="s">
        <v>41</v>
      </c>
      <c r="C31" s="8">
        <f t="shared" si="7"/>
        <v>67</v>
      </c>
      <c r="D31" s="8">
        <v>30</v>
      </c>
      <c r="E31" s="8">
        <v>0</v>
      </c>
      <c r="F31" s="8">
        <v>2</v>
      </c>
      <c r="G31" s="8">
        <v>35</v>
      </c>
      <c r="H31" s="8">
        <v>0</v>
      </c>
      <c r="I31" s="8">
        <v>0</v>
      </c>
      <c r="J31" s="5" t="s">
        <v>59</v>
      </c>
      <c r="K31" s="5" t="s">
        <v>68</v>
      </c>
      <c r="L31" s="13">
        <f>SUM(M31:R32)</f>
        <v>309</v>
      </c>
      <c r="M31" s="13">
        <v>21</v>
      </c>
      <c r="N31" s="13">
        <v>42</v>
      </c>
      <c r="O31" s="13">
        <v>51</v>
      </c>
      <c r="P31" s="13">
        <v>70</v>
      </c>
      <c r="Q31" s="13">
        <v>60</v>
      </c>
      <c r="R31" s="13">
        <v>65</v>
      </c>
    </row>
    <row r="32" spans="1:18" s="7" customFormat="1" ht="152.25" customHeight="1">
      <c r="A32" s="45"/>
      <c r="B32" s="8" t="s">
        <v>42</v>
      </c>
      <c r="C32" s="8">
        <f>SUM(D32:I32)</f>
        <v>218.548</v>
      </c>
      <c r="D32" s="8">
        <v>87.97</v>
      </c>
      <c r="E32" s="8">
        <v>0</v>
      </c>
      <c r="F32" s="8">
        <v>8</v>
      </c>
      <c r="G32" s="8">
        <v>122.578</v>
      </c>
      <c r="H32" s="8">
        <v>0</v>
      </c>
      <c r="I32" s="8">
        <v>0</v>
      </c>
      <c r="J32" s="5"/>
      <c r="K32" s="5"/>
      <c r="L32" s="13"/>
      <c r="M32" s="13"/>
      <c r="N32" s="13"/>
      <c r="O32" s="13"/>
      <c r="P32" s="13"/>
      <c r="Q32" s="13"/>
      <c r="R32" s="13"/>
    </row>
    <row r="33" spans="1:18" s="7" customFormat="1" ht="73.5" customHeight="1">
      <c r="A33" s="45"/>
      <c r="B33" s="8" t="s">
        <v>41</v>
      </c>
      <c r="C33" s="8">
        <f t="shared" si="7"/>
        <v>10.038</v>
      </c>
      <c r="D33" s="8">
        <v>1</v>
      </c>
      <c r="E33" s="8">
        <v>2.3</v>
      </c>
      <c r="F33" s="8">
        <f>2.65+0.488+0.1</f>
        <v>3.238</v>
      </c>
      <c r="G33" s="8">
        <v>1</v>
      </c>
      <c r="H33" s="8">
        <v>1.5</v>
      </c>
      <c r="I33" s="8">
        <v>1</v>
      </c>
      <c r="J33" s="5" t="s">
        <v>38</v>
      </c>
      <c r="K33" s="5" t="s">
        <v>49</v>
      </c>
      <c r="L33" s="13">
        <f>SUM(M33:R34)</f>
        <v>112</v>
      </c>
      <c r="M33" s="13">
        <v>10</v>
      </c>
      <c r="N33" s="13">
        <v>30</v>
      </c>
      <c r="O33" s="13">
        <v>25</v>
      </c>
      <c r="P33" s="13">
        <v>14</v>
      </c>
      <c r="Q33" s="13">
        <v>20</v>
      </c>
      <c r="R33" s="13">
        <v>13</v>
      </c>
    </row>
    <row r="34" spans="1:18" s="7" customFormat="1" ht="144" customHeight="1">
      <c r="A34" s="46"/>
      <c r="B34" s="8" t="s">
        <v>42</v>
      </c>
      <c r="C34" s="8">
        <f t="shared" si="7"/>
        <v>35.8</v>
      </c>
      <c r="D34" s="8">
        <v>2</v>
      </c>
      <c r="E34" s="8">
        <v>9.2</v>
      </c>
      <c r="F34" s="8">
        <v>10.6</v>
      </c>
      <c r="G34" s="8">
        <v>4</v>
      </c>
      <c r="H34" s="8">
        <v>6</v>
      </c>
      <c r="I34" s="8">
        <v>4</v>
      </c>
      <c r="J34" s="5"/>
      <c r="K34" s="5"/>
      <c r="L34" s="13"/>
      <c r="M34" s="13"/>
      <c r="N34" s="13"/>
      <c r="O34" s="13"/>
      <c r="P34" s="13"/>
      <c r="Q34" s="13"/>
      <c r="R34" s="13"/>
    </row>
    <row r="35" spans="1:18" s="7" customFormat="1" ht="71.25" customHeight="1">
      <c r="A35" s="19" t="s">
        <v>5</v>
      </c>
      <c r="B35" s="8" t="s">
        <v>41</v>
      </c>
      <c r="C35" s="8">
        <f>SUM(C29,C31,C33)</f>
        <v>83.038</v>
      </c>
      <c r="D35" s="8">
        <f aca="true" t="shared" si="8" ref="D35:I36">SUM(D29,D31,D33)</f>
        <v>33</v>
      </c>
      <c r="E35" s="8">
        <f t="shared" si="8"/>
        <v>4.3</v>
      </c>
      <c r="F35" s="8">
        <f t="shared" si="8"/>
        <v>5.2379999999999995</v>
      </c>
      <c r="G35" s="8">
        <f t="shared" si="8"/>
        <v>36</v>
      </c>
      <c r="H35" s="8">
        <f t="shared" si="8"/>
        <v>2.5</v>
      </c>
      <c r="I35" s="8">
        <f t="shared" si="8"/>
        <v>2</v>
      </c>
      <c r="J35" s="8"/>
      <c r="K35" s="8"/>
      <c r="L35" s="18"/>
      <c r="M35" s="18"/>
      <c r="N35" s="18"/>
      <c r="O35" s="18"/>
      <c r="P35" s="18"/>
      <c r="Q35" s="18"/>
      <c r="R35" s="18"/>
    </row>
    <row r="36" spans="1:18" s="7" customFormat="1" ht="67.5" customHeight="1">
      <c r="A36" s="19"/>
      <c r="B36" s="8" t="s">
        <v>42</v>
      </c>
      <c r="C36" s="8">
        <f>SUM(C30,C32,C34)</f>
        <v>262.348</v>
      </c>
      <c r="D36" s="8">
        <f t="shared" si="8"/>
        <v>97.97</v>
      </c>
      <c r="E36" s="8">
        <f t="shared" si="8"/>
        <v>9.2</v>
      </c>
      <c r="F36" s="8">
        <f t="shared" si="8"/>
        <v>18.6</v>
      </c>
      <c r="G36" s="8">
        <f t="shared" si="8"/>
        <v>126.578</v>
      </c>
      <c r="H36" s="8">
        <f t="shared" si="8"/>
        <v>6</v>
      </c>
      <c r="I36" s="8">
        <f t="shared" si="8"/>
        <v>4</v>
      </c>
      <c r="J36" s="8"/>
      <c r="K36" s="8"/>
      <c r="L36" s="18"/>
      <c r="M36" s="18"/>
      <c r="N36" s="18"/>
      <c r="O36" s="18"/>
      <c r="P36" s="18"/>
      <c r="Q36" s="18"/>
      <c r="R36" s="18"/>
    </row>
    <row r="37" spans="1:18" s="7" customFormat="1" ht="66" customHeight="1">
      <c r="A37" s="19" t="s">
        <v>7</v>
      </c>
      <c r="B37" s="8" t="s">
        <v>41</v>
      </c>
      <c r="C37" s="8">
        <f>D37+E37+F37+G37+H37+I37</f>
        <v>30.475</v>
      </c>
      <c r="D37" s="8">
        <v>5.2</v>
      </c>
      <c r="E37" s="8">
        <v>4.5</v>
      </c>
      <c r="F37" s="8">
        <v>5.4</v>
      </c>
      <c r="G37" s="8">
        <v>5.775</v>
      </c>
      <c r="H37" s="8">
        <v>4.6</v>
      </c>
      <c r="I37" s="8">
        <v>5</v>
      </c>
      <c r="J37" s="5" t="s">
        <v>32</v>
      </c>
      <c r="K37" s="5" t="s">
        <v>69</v>
      </c>
      <c r="L37" s="13">
        <f>SUM(M37:R37)</f>
        <v>200</v>
      </c>
      <c r="M37" s="13">
        <v>34</v>
      </c>
      <c r="N37" s="13">
        <v>26</v>
      </c>
      <c r="O37" s="13">
        <v>30</v>
      </c>
      <c r="P37" s="13">
        <v>35</v>
      </c>
      <c r="Q37" s="13">
        <v>35</v>
      </c>
      <c r="R37" s="13">
        <v>40</v>
      </c>
    </row>
    <row r="38" spans="1:18" s="7" customFormat="1" ht="160.5" customHeight="1">
      <c r="A38" s="19"/>
      <c r="B38" s="8" t="s">
        <v>42</v>
      </c>
      <c r="C38" s="8">
        <f>D38+E38+F38+G38+H38+I38</f>
        <v>11</v>
      </c>
      <c r="D38" s="8">
        <v>2</v>
      </c>
      <c r="E38" s="8">
        <v>1</v>
      </c>
      <c r="F38" s="8">
        <v>2</v>
      </c>
      <c r="G38" s="8">
        <v>2</v>
      </c>
      <c r="H38" s="8">
        <v>2</v>
      </c>
      <c r="I38" s="8">
        <v>2</v>
      </c>
      <c r="J38" s="5"/>
      <c r="K38" s="5"/>
      <c r="L38" s="13"/>
      <c r="M38" s="13"/>
      <c r="N38" s="13"/>
      <c r="O38" s="13"/>
      <c r="P38" s="13"/>
      <c r="Q38" s="13"/>
      <c r="R38" s="13"/>
    </row>
    <row r="39" spans="1:18" s="7" customFormat="1" ht="75.75" customHeight="1">
      <c r="A39" s="29" t="s">
        <v>5</v>
      </c>
      <c r="B39" s="8"/>
      <c r="C39" s="8">
        <f aca="true" t="shared" si="9" ref="C39:I39">SUM(C37:C38)</f>
        <v>41.475</v>
      </c>
      <c r="D39" s="8">
        <f t="shared" si="9"/>
        <v>7.2</v>
      </c>
      <c r="E39" s="8">
        <f t="shared" si="9"/>
        <v>5.5</v>
      </c>
      <c r="F39" s="8">
        <f t="shared" si="9"/>
        <v>7.4</v>
      </c>
      <c r="G39" s="8">
        <f t="shared" si="9"/>
        <v>7.775</v>
      </c>
      <c r="H39" s="8">
        <f t="shared" si="9"/>
        <v>6.6</v>
      </c>
      <c r="I39" s="8">
        <f t="shared" si="9"/>
        <v>7</v>
      </c>
      <c r="J39" s="5"/>
      <c r="K39" s="5"/>
      <c r="L39" s="5"/>
      <c r="M39" s="5"/>
      <c r="N39" s="5"/>
      <c r="O39" s="5"/>
      <c r="P39" s="5"/>
      <c r="Q39" s="5"/>
      <c r="R39" s="5"/>
    </row>
    <row r="40" spans="1:18" s="7" customFormat="1" ht="145.5" customHeight="1">
      <c r="A40" s="29" t="s">
        <v>8</v>
      </c>
      <c r="B40" s="8" t="s">
        <v>41</v>
      </c>
      <c r="C40" s="8">
        <f>D40+E40+F40+G40+H40+I40</f>
        <v>0.5</v>
      </c>
      <c r="D40" s="8">
        <v>0.1</v>
      </c>
      <c r="E40" s="8">
        <v>0</v>
      </c>
      <c r="F40" s="8">
        <v>0.1</v>
      </c>
      <c r="G40" s="8">
        <v>0.1</v>
      </c>
      <c r="H40" s="8">
        <v>0.1</v>
      </c>
      <c r="I40" s="8">
        <v>0.1</v>
      </c>
      <c r="J40" s="8" t="s">
        <v>50</v>
      </c>
      <c r="K40" s="8" t="s">
        <v>40</v>
      </c>
      <c r="L40" s="18">
        <f>SUM(M40:R40)</f>
        <v>54</v>
      </c>
      <c r="M40" s="18">
        <v>5</v>
      </c>
      <c r="N40" s="18">
        <v>0</v>
      </c>
      <c r="O40" s="18">
        <v>7</v>
      </c>
      <c r="P40" s="18">
        <v>9</v>
      </c>
      <c r="Q40" s="18">
        <v>15</v>
      </c>
      <c r="R40" s="18">
        <v>18</v>
      </c>
    </row>
    <row r="41" spans="1:18" s="7" customFormat="1" ht="57" customHeight="1">
      <c r="A41" s="30" t="s">
        <v>5</v>
      </c>
      <c r="B41" s="23"/>
      <c r="C41" s="8">
        <f>SUM(C40)</f>
        <v>0.5</v>
      </c>
      <c r="D41" s="8">
        <f aca="true" t="shared" si="10" ref="D41:I41">SUM(D40)</f>
        <v>0.1</v>
      </c>
      <c r="E41" s="8">
        <f t="shared" si="10"/>
        <v>0</v>
      </c>
      <c r="F41" s="8">
        <f t="shared" si="10"/>
        <v>0.1</v>
      </c>
      <c r="G41" s="8">
        <f t="shared" si="10"/>
        <v>0.1</v>
      </c>
      <c r="H41" s="8">
        <f t="shared" si="10"/>
        <v>0.1</v>
      </c>
      <c r="I41" s="8">
        <f t="shared" si="10"/>
        <v>0.1</v>
      </c>
      <c r="J41" s="28"/>
      <c r="K41" s="28"/>
      <c r="L41" s="28"/>
      <c r="M41" s="28"/>
      <c r="N41" s="28"/>
      <c r="O41" s="28"/>
      <c r="P41" s="28"/>
      <c r="Q41" s="28"/>
      <c r="R41" s="28"/>
    </row>
    <row r="42" spans="1:18" s="7" customFormat="1" ht="152.25" customHeight="1">
      <c r="A42" s="11" t="s">
        <v>9</v>
      </c>
      <c r="B42" s="8" t="s">
        <v>41</v>
      </c>
      <c r="C42" s="8">
        <f aca="true" t="shared" si="11" ref="C42:C47">D42+E42+F42+G42+H42+I42</f>
        <v>0.8</v>
      </c>
      <c r="D42" s="8">
        <v>0.1</v>
      </c>
      <c r="E42" s="8">
        <v>0</v>
      </c>
      <c r="F42" s="8">
        <v>0</v>
      </c>
      <c r="G42" s="8">
        <v>0</v>
      </c>
      <c r="H42" s="8">
        <v>0.3</v>
      </c>
      <c r="I42" s="8">
        <v>0.4</v>
      </c>
      <c r="J42" s="8" t="s">
        <v>23</v>
      </c>
      <c r="K42" s="8" t="s">
        <v>40</v>
      </c>
      <c r="L42" s="18">
        <f>SUM(M42:R42)</f>
        <v>140</v>
      </c>
      <c r="M42" s="18">
        <v>30</v>
      </c>
      <c r="N42" s="18">
        <v>0</v>
      </c>
      <c r="O42" s="18">
        <v>0</v>
      </c>
      <c r="P42" s="18">
        <v>0</v>
      </c>
      <c r="Q42" s="18">
        <v>50</v>
      </c>
      <c r="R42" s="18">
        <v>60</v>
      </c>
    </row>
    <row r="43" spans="1:18" s="7" customFormat="1" ht="222" customHeight="1">
      <c r="A43" s="17"/>
      <c r="B43" s="8" t="s">
        <v>41</v>
      </c>
      <c r="C43" s="8">
        <f t="shared" si="11"/>
        <v>0.4</v>
      </c>
      <c r="D43" s="8">
        <v>0</v>
      </c>
      <c r="E43" s="8">
        <v>0</v>
      </c>
      <c r="F43" s="8">
        <v>0</v>
      </c>
      <c r="G43" s="8">
        <v>0.1</v>
      </c>
      <c r="H43" s="8">
        <v>0.1</v>
      </c>
      <c r="I43" s="8">
        <v>0.2</v>
      </c>
      <c r="J43" s="8" t="s">
        <v>24</v>
      </c>
      <c r="K43" s="8" t="s">
        <v>51</v>
      </c>
      <c r="L43" s="18">
        <f>SUM(M43:R43)</f>
        <v>80</v>
      </c>
      <c r="M43" s="18">
        <v>0</v>
      </c>
      <c r="N43" s="18">
        <v>0</v>
      </c>
      <c r="O43" s="18">
        <v>0</v>
      </c>
      <c r="P43" s="18">
        <v>10</v>
      </c>
      <c r="Q43" s="18">
        <v>30</v>
      </c>
      <c r="R43" s="18">
        <v>40</v>
      </c>
    </row>
    <row r="44" spans="1:18" s="7" customFormat="1" ht="324.75" customHeight="1">
      <c r="A44" s="31"/>
      <c r="B44" s="8" t="s">
        <v>41</v>
      </c>
      <c r="C44" s="8">
        <f t="shared" si="11"/>
        <v>0.8979999999999999</v>
      </c>
      <c r="D44" s="8">
        <v>0.1</v>
      </c>
      <c r="E44" s="8">
        <v>0</v>
      </c>
      <c r="F44" s="8">
        <v>0.248</v>
      </c>
      <c r="G44" s="8">
        <v>0.15</v>
      </c>
      <c r="H44" s="8">
        <v>0.2</v>
      </c>
      <c r="I44" s="8">
        <v>0.2</v>
      </c>
      <c r="J44" s="8" t="s">
        <v>25</v>
      </c>
      <c r="K44" s="8" t="s">
        <v>70</v>
      </c>
      <c r="L44" s="18">
        <f>SUM(M44:R44)</f>
        <v>29</v>
      </c>
      <c r="M44" s="18">
        <v>3</v>
      </c>
      <c r="N44" s="18">
        <v>0</v>
      </c>
      <c r="O44" s="18">
        <v>5</v>
      </c>
      <c r="P44" s="18">
        <v>5</v>
      </c>
      <c r="Q44" s="18">
        <v>8</v>
      </c>
      <c r="R44" s="18">
        <v>8</v>
      </c>
    </row>
    <row r="45" spans="1:18" s="7" customFormat="1" ht="196.5" customHeight="1">
      <c r="A45" s="31"/>
      <c r="B45" s="8" t="s">
        <v>41</v>
      </c>
      <c r="C45" s="8">
        <f t="shared" si="11"/>
        <v>0.6000000000000001</v>
      </c>
      <c r="D45" s="8">
        <v>0.1</v>
      </c>
      <c r="E45" s="8">
        <v>0</v>
      </c>
      <c r="F45" s="8">
        <v>0</v>
      </c>
      <c r="G45" s="8">
        <v>0</v>
      </c>
      <c r="H45" s="8">
        <v>0.2</v>
      </c>
      <c r="I45" s="8">
        <v>0.3</v>
      </c>
      <c r="J45" s="8" t="s">
        <v>26</v>
      </c>
      <c r="K45" s="8" t="s">
        <v>61</v>
      </c>
      <c r="L45" s="18">
        <f>SUM(M45:R45)</f>
        <v>10</v>
      </c>
      <c r="M45" s="18">
        <v>0</v>
      </c>
      <c r="N45" s="18">
        <v>0</v>
      </c>
      <c r="O45" s="18">
        <v>0</v>
      </c>
      <c r="P45" s="18">
        <v>0</v>
      </c>
      <c r="Q45" s="18">
        <v>4</v>
      </c>
      <c r="R45" s="18">
        <v>6</v>
      </c>
    </row>
    <row r="46" spans="1:18" s="7" customFormat="1" ht="69.75" customHeight="1">
      <c r="A46" s="31"/>
      <c r="B46" s="8" t="s">
        <v>41</v>
      </c>
      <c r="C46" s="8">
        <f t="shared" si="11"/>
        <v>23.1</v>
      </c>
      <c r="D46" s="8">
        <v>0</v>
      </c>
      <c r="E46" s="8">
        <v>2.1</v>
      </c>
      <c r="F46" s="8">
        <v>8</v>
      </c>
      <c r="G46" s="8">
        <v>8</v>
      </c>
      <c r="H46" s="8">
        <v>2.5</v>
      </c>
      <c r="I46" s="8">
        <v>2.5</v>
      </c>
      <c r="J46" s="5" t="s">
        <v>37</v>
      </c>
      <c r="K46" s="5" t="s">
        <v>29</v>
      </c>
      <c r="L46" s="13">
        <f>SUM(M46:R47)</f>
        <v>19</v>
      </c>
      <c r="M46" s="13">
        <v>0</v>
      </c>
      <c r="N46" s="13">
        <v>3</v>
      </c>
      <c r="O46" s="13">
        <v>8</v>
      </c>
      <c r="P46" s="13">
        <v>4</v>
      </c>
      <c r="Q46" s="13">
        <v>2</v>
      </c>
      <c r="R46" s="13">
        <v>2</v>
      </c>
    </row>
    <row r="47" spans="1:18" s="7" customFormat="1" ht="127.5" customHeight="1">
      <c r="A47" s="32"/>
      <c r="B47" s="8" t="s">
        <v>42</v>
      </c>
      <c r="C47" s="8">
        <f t="shared" si="11"/>
        <v>70.4</v>
      </c>
      <c r="D47" s="8">
        <v>0</v>
      </c>
      <c r="E47" s="8">
        <v>8.4</v>
      </c>
      <c r="F47" s="8">
        <v>32</v>
      </c>
      <c r="G47" s="8">
        <v>10</v>
      </c>
      <c r="H47" s="8">
        <v>10</v>
      </c>
      <c r="I47" s="8">
        <v>10</v>
      </c>
      <c r="J47" s="5"/>
      <c r="K47" s="5"/>
      <c r="L47" s="13"/>
      <c r="M47" s="13"/>
      <c r="N47" s="13"/>
      <c r="O47" s="13"/>
      <c r="P47" s="13"/>
      <c r="Q47" s="13"/>
      <c r="R47" s="13"/>
    </row>
    <row r="48" spans="1:18" s="7" customFormat="1" ht="75" customHeight="1">
      <c r="A48" s="19" t="s">
        <v>5</v>
      </c>
      <c r="B48" s="8" t="s">
        <v>41</v>
      </c>
      <c r="C48" s="8">
        <f aca="true" t="shared" si="12" ref="C48:I48">SUM(C42,C43,C44,C45,C46)</f>
        <v>25.798000000000002</v>
      </c>
      <c r="D48" s="8">
        <f t="shared" si="12"/>
        <v>0.30000000000000004</v>
      </c>
      <c r="E48" s="8">
        <f t="shared" si="12"/>
        <v>2.1</v>
      </c>
      <c r="F48" s="8">
        <f t="shared" si="12"/>
        <v>8.248</v>
      </c>
      <c r="G48" s="8">
        <f t="shared" si="12"/>
        <v>8.25</v>
      </c>
      <c r="H48" s="8">
        <f t="shared" si="12"/>
        <v>3.3</v>
      </c>
      <c r="I48" s="8">
        <f t="shared" si="12"/>
        <v>3.6</v>
      </c>
      <c r="J48" s="8"/>
      <c r="K48" s="8"/>
      <c r="L48" s="18"/>
      <c r="M48" s="18"/>
      <c r="N48" s="18"/>
      <c r="O48" s="18"/>
      <c r="P48" s="18"/>
      <c r="Q48" s="18"/>
      <c r="R48" s="18"/>
    </row>
    <row r="49" spans="1:18" s="7" customFormat="1" ht="52.5" customHeight="1">
      <c r="A49" s="19"/>
      <c r="B49" s="8" t="s">
        <v>42</v>
      </c>
      <c r="C49" s="8">
        <f>SUM(C47)</f>
        <v>70.4</v>
      </c>
      <c r="D49" s="8">
        <f aca="true" t="shared" si="13" ref="D49:I49">SUM(D47)</f>
        <v>0</v>
      </c>
      <c r="E49" s="8">
        <f t="shared" si="13"/>
        <v>8.4</v>
      </c>
      <c r="F49" s="8">
        <f t="shared" si="13"/>
        <v>32</v>
      </c>
      <c r="G49" s="8">
        <f t="shared" si="13"/>
        <v>10</v>
      </c>
      <c r="H49" s="8">
        <f t="shared" si="13"/>
        <v>10</v>
      </c>
      <c r="I49" s="8">
        <f t="shared" si="13"/>
        <v>10</v>
      </c>
      <c r="J49" s="8"/>
      <c r="K49" s="8"/>
      <c r="L49" s="18"/>
      <c r="M49" s="18"/>
      <c r="N49" s="18"/>
      <c r="O49" s="18"/>
      <c r="P49" s="18"/>
      <c r="Q49" s="18"/>
      <c r="R49" s="18"/>
    </row>
    <row r="50" spans="1:18" s="7" customFormat="1" ht="138.75" customHeight="1">
      <c r="A50" s="19" t="s">
        <v>34</v>
      </c>
      <c r="B50" s="8" t="s">
        <v>41</v>
      </c>
      <c r="C50" s="8">
        <f>SUM(D50:I50)</f>
        <v>11.1</v>
      </c>
      <c r="D50" s="8">
        <v>0</v>
      </c>
      <c r="E50" s="8">
        <v>0</v>
      </c>
      <c r="F50" s="8">
        <v>2.5</v>
      </c>
      <c r="G50" s="8">
        <v>6.1</v>
      </c>
      <c r="H50" s="8">
        <v>1.5</v>
      </c>
      <c r="I50" s="8">
        <v>1</v>
      </c>
      <c r="J50" s="5" t="s">
        <v>35</v>
      </c>
      <c r="K50" s="5" t="s">
        <v>71</v>
      </c>
      <c r="L50" s="5" t="s">
        <v>44</v>
      </c>
      <c r="M50" s="13">
        <v>0</v>
      </c>
      <c r="N50" s="13">
        <v>0</v>
      </c>
      <c r="O50" s="13">
        <v>50</v>
      </c>
      <c r="P50" s="13">
        <v>50</v>
      </c>
      <c r="Q50" s="13">
        <v>80</v>
      </c>
      <c r="R50" s="13">
        <v>80</v>
      </c>
    </row>
    <row r="51" spans="1:18" s="7" customFormat="1" ht="177.75" customHeight="1">
      <c r="A51" s="19"/>
      <c r="B51" s="8" t="s">
        <v>42</v>
      </c>
      <c r="C51" s="8">
        <f>SUM(D51:I51)</f>
        <v>44</v>
      </c>
      <c r="D51" s="8">
        <v>0</v>
      </c>
      <c r="E51" s="8">
        <v>0</v>
      </c>
      <c r="F51" s="8">
        <v>0</v>
      </c>
      <c r="G51" s="8">
        <v>34</v>
      </c>
      <c r="H51" s="8">
        <v>6</v>
      </c>
      <c r="I51" s="8">
        <v>4</v>
      </c>
      <c r="J51" s="5"/>
      <c r="K51" s="5"/>
      <c r="L51" s="5"/>
      <c r="M51" s="13"/>
      <c r="N51" s="13"/>
      <c r="O51" s="13"/>
      <c r="P51" s="13"/>
      <c r="Q51" s="13"/>
      <c r="R51" s="13"/>
    </row>
    <row r="52" spans="1:18" s="7" customFormat="1" ht="45.75" customHeight="1">
      <c r="A52" s="29" t="s">
        <v>5</v>
      </c>
      <c r="B52" s="23"/>
      <c r="C52" s="8">
        <f>SUM(C50:C51)</f>
        <v>55.1</v>
      </c>
      <c r="D52" s="8">
        <f aca="true" t="shared" si="14" ref="D52:I52">SUM(D50:D51)</f>
        <v>0</v>
      </c>
      <c r="E52" s="8">
        <f t="shared" si="14"/>
        <v>0</v>
      </c>
      <c r="F52" s="8">
        <f t="shared" si="14"/>
        <v>2.5</v>
      </c>
      <c r="G52" s="8">
        <f t="shared" si="14"/>
        <v>40.1</v>
      </c>
      <c r="H52" s="8">
        <f t="shared" si="14"/>
        <v>7.5</v>
      </c>
      <c r="I52" s="8">
        <f t="shared" si="14"/>
        <v>5</v>
      </c>
      <c r="J52" s="9"/>
      <c r="K52" s="9"/>
      <c r="L52" s="9"/>
      <c r="M52" s="9"/>
      <c r="N52" s="9"/>
      <c r="O52" s="9"/>
      <c r="P52" s="9"/>
      <c r="Q52" s="9"/>
      <c r="R52" s="9"/>
    </row>
    <row r="53" spans="1:18" s="7" customFormat="1" ht="68.25" customHeight="1">
      <c r="A53" s="11" t="s">
        <v>27</v>
      </c>
      <c r="B53" s="23" t="s">
        <v>41</v>
      </c>
      <c r="C53" s="8">
        <v>2.2</v>
      </c>
      <c r="D53" s="8">
        <v>0</v>
      </c>
      <c r="E53" s="8">
        <v>0</v>
      </c>
      <c r="F53" s="8">
        <v>0</v>
      </c>
      <c r="G53" s="8">
        <v>0.7</v>
      </c>
      <c r="H53" s="8">
        <v>0.5</v>
      </c>
      <c r="I53" s="8">
        <v>1</v>
      </c>
      <c r="J53" s="33" t="s">
        <v>75</v>
      </c>
      <c r="K53" s="34" t="s">
        <v>40</v>
      </c>
      <c r="L53" s="33">
        <v>50</v>
      </c>
      <c r="M53" s="33">
        <v>0</v>
      </c>
      <c r="N53" s="33">
        <v>0</v>
      </c>
      <c r="O53" s="33">
        <v>0</v>
      </c>
      <c r="P53" s="33">
        <v>50</v>
      </c>
      <c r="Q53" s="33">
        <v>60</v>
      </c>
      <c r="R53" s="33">
        <v>70</v>
      </c>
    </row>
    <row r="54" spans="1:18" s="7" customFormat="1" ht="70.5" customHeight="1">
      <c r="A54" s="14"/>
      <c r="B54" s="23" t="s">
        <v>42</v>
      </c>
      <c r="C54" s="8">
        <v>8.8</v>
      </c>
      <c r="D54" s="8">
        <v>0</v>
      </c>
      <c r="E54" s="8">
        <v>0</v>
      </c>
      <c r="F54" s="8">
        <v>0</v>
      </c>
      <c r="G54" s="8">
        <v>2.8</v>
      </c>
      <c r="H54" s="8">
        <v>2</v>
      </c>
      <c r="I54" s="8">
        <v>4</v>
      </c>
      <c r="J54" s="32"/>
      <c r="K54" s="35"/>
      <c r="L54" s="32"/>
      <c r="M54" s="32"/>
      <c r="N54" s="32"/>
      <c r="O54" s="32"/>
      <c r="P54" s="32"/>
      <c r="Q54" s="32"/>
      <c r="R54" s="32"/>
    </row>
    <row r="55" spans="1:18" s="7" customFormat="1" ht="297.75" customHeight="1">
      <c r="A55" s="14"/>
      <c r="B55" s="5" t="s">
        <v>41</v>
      </c>
      <c r="C55" s="5">
        <f>SUM(D55:I57)</f>
        <v>1.1</v>
      </c>
      <c r="D55" s="5">
        <v>0.1</v>
      </c>
      <c r="E55" s="5">
        <v>0.5</v>
      </c>
      <c r="F55" s="5">
        <v>0.5</v>
      </c>
      <c r="G55" s="5">
        <v>0</v>
      </c>
      <c r="H55" s="5">
        <v>0</v>
      </c>
      <c r="I55" s="5">
        <v>0</v>
      </c>
      <c r="J55" s="33" t="s">
        <v>76</v>
      </c>
      <c r="K55" s="33" t="s">
        <v>72</v>
      </c>
      <c r="L55" s="33" t="s">
        <v>44</v>
      </c>
      <c r="M55" s="33">
        <v>1</v>
      </c>
      <c r="N55" s="33">
        <v>50</v>
      </c>
      <c r="O55" s="33">
        <v>0.5</v>
      </c>
      <c r="P55" s="33">
        <v>0.5</v>
      </c>
      <c r="Q55" s="33">
        <v>0.5</v>
      </c>
      <c r="R55" s="33">
        <v>50</v>
      </c>
    </row>
    <row r="56" spans="1:18" ht="1.5" customHeight="1">
      <c r="A56" s="36"/>
      <c r="B56" s="5"/>
      <c r="C56" s="5"/>
      <c r="D56" s="5"/>
      <c r="E56" s="5"/>
      <c r="F56" s="5"/>
      <c r="G56" s="5"/>
      <c r="H56" s="5"/>
      <c r="I56" s="5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0.75" customHeight="1">
      <c r="A57" s="36"/>
      <c r="B57" s="5"/>
      <c r="C57" s="5"/>
      <c r="D57" s="5"/>
      <c r="E57" s="5"/>
      <c r="F57" s="5"/>
      <c r="G57" s="5"/>
      <c r="H57" s="5"/>
      <c r="I57" s="5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78.75" customHeight="1">
      <c r="A58" s="37"/>
      <c r="B58" s="8" t="s">
        <v>42</v>
      </c>
      <c r="C58" s="8">
        <f>SUM(D58:I59)</f>
        <v>9.5</v>
      </c>
      <c r="D58" s="8">
        <v>0</v>
      </c>
      <c r="E58" s="8">
        <v>0</v>
      </c>
      <c r="F58" s="8">
        <v>2.9</v>
      </c>
      <c r="G58" s="8">
        <v>6.6</v>
      </c>
      <c r="H58" s="8">
        <v>0</v>
      </c>
      <c r="I58" s="8">
        <v>0</v>
      </c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248.25" customHeight="1">
      <c r="A59" s="29"/>
      <c r="B59" s="8"/>
      <c r="C59" s="8"/>
      <c r="D59" s="8"/>
      <c r="E59" s="8"/>
      <c r="F59" s="8"/>
      <c r="G59" s="8"/>
      <c r="H59" s="8"/>
      <c r="I59" s="8"/>
      <c r="J59" s="8" t="s">
        <v>52</v>
      </c>
      <c r="K59" s="8"/>
      <c r="L59" s="8"/>
      <c r="M59" s="8"/>
      <c r="N59" s="8"/>
      <c r="O59" s="8"/>
      <c r="P59" s="8"/>
      <c r="Q59" s="8"/>
      <c r="R59" s="8"/>
    </row>
    <row r="60" spans="1:18" ht="42.75" customHeight="1">
      <c r="A60" s="19" t="s">
        <v>5</v>
      </c>
      <c r="B60" s="19"/>
      <c r="C60" s="22">
        <f>SUM(C53:C59)</f>
        <v>21.6</v>
      </c>
      <c r="D60" s="22">
        <f aca="true" t="shared" si="15" ref="D60:I60">SUM(D53:D59)</f>
        <v>0.1</v>
      </c>
      <c r="E60" s="22">
        <f t="shared" si="15"/>
        <v>0.5</v>
      </c>
      <c r="F60" s="22">
        <f t="shared" si="15"/>
        <v>3.4</v>
      </c>
      <c r="G60" s="22">
        <f t="shared" si="15"/>
        <v>10.1</v>
      </c>
      <c r="H60" s="22">
        <f t="shared" si="15"/>
        <v>2.5</v>
      </c>
      <c r="I60" s="22">
        <f t="shared" si="15"/>
        <v>5</v>
      </c>
      <c r="J60" s="9"/>
      <c r="K60" s="9"/>
      <c r="L60" s="9"/>
      <c r="M60" s="9"/>
      <c r="N60" s="9"/>
      <c r="O60" s="9"/>
      <c r="P60" s="9"/>
      <c r="Q60" s="9"/>
      <c r="R60" s="9"/>
    </row>
    <row r="61" spans="1:18" s="7" customFormat="1" ht="41.25" customHeight="1">
      <c r="A61" s="19" t="s">
        <v>62</v>
      </c>
      <c r="B61" s="19"/>
      <c r="C61" s="22">
        <f>SUM(C62:C63)</f>
        <v>560.4000000000001</v>
      </c>
      <c r="D61" s="22">
        <f aca="true" t="shared" si="16" ref="D61:I61">SUM(D62:D63)</f>
        <v>138.67000000000002</v>
      </c>
      <c r="E61" s="22">
        <f t="shared" si="16"/>
        <v>30</v>
      </c>
      <c r="F61" s="22">
        <f>SUM(F62:F63)</f>
        <v>77.48599999999999</v>
      </c>
      <c r="G61" s="22">
        <f t="shared" si="16"/>
        <v>238.978</v>
      </c>
      <c r="H61" s="22">
        <f>SUM(H62:H63)</f>
        <v>38.5</v>
      </c>
      <c r="I61" s="22">
        <f t="shared" si="16"/>
        <v>36.7</v>
      </c>
      <c r="J61" s="25"/>
      <c r="K61" s="27"/>
      <c r="L61" s="25"/>
      <c r="M61" s="25"/>
      <c r="N61" s="25"/>
      <c r="O61" s="25"/>
      <c r="P61" s="25"/>
      <c r="Q61" s="25"/>
      <c r="R61" s="25"/>
    </row>
    <row r="62" spans="1:18" s="7" customFormat="1" ht="33" customHeight="1">
      <c r="A62" s="19" t="s">
        <v>48</v>
      </c>
      <c r="B62" s="19"/>
      <c r="C62" s="22">
        <v>154.3</v>
      </c>
      <c r="D62" s="22">
        <f>SUM(D35,D37,D41,D48,D50,D55)</f>
        <v>38.7</v>
      </c>
      <c r="E62" s="22">
        <f>SUM(E35,E37,E41,E48,E50,E55)</f>
        <v>11.4</v>
      </c>
      <c r="F62" s="22">
        <f>SUM(F35,F37,F41,F48,F50,F55)</f>
        <v>21.985999999999997</v>
      </c>
      <c r="G62" s="22">
        <v>57</v>
      </c>
      <c r="H62" s="22">
        <f>SUM(H35,H37,H41,H48,H50,H53)</f>
        <v>12.5</v>
      </c>
      <c r="I62" s="22">
        <f>SUM(I35,I37,I41,I48,I50,I53)</f>
        <v>12.7</v>
      </c>
      <c r="J62" s="24"/>
      <c r="K62" s="24"/>
      <c r="L62" s="25"/>
      <c r="M62" s="25"/>
      <c r="N62" s="25"/>
      <c r="O62" s="25"/>
      <c r="P62" s="25"/>
      <c r="Q62" s="25"/>
      <c r="R62" s="25"/>
    </row>
    <row r="63" spans="1:18" s="7" customFormat="1" ht="30.75" customHeight="1">
      <c r="A63" s="19" t="s">
        <v>53</v>
      </c>
      <c r="B63" s="19"/>
      <c r="C63" s="22">
        <v>406.1</v>
      </c>
      <c r="D63" s="22">
        <f aca="true" t="shared" si="17" ref="D63:I63">SUM(D36,D38,D49,D51,D58,D54)</f>
        <v>99.97</v>
      </c>
      <c r="E63" s="22">
        <f t="shared" si="17"/>
        <v>18.6</v>
      </c>
      <c r="F63" s="22">
        <f t="shared" si="17"/>
        <v>55.5</v>
      </c>
      <c r="G63" s="22">
        <f t="shared" si="17"/>
        <v>181.978</v>
      </c>
      <c r="H63" s="22">
        <f t="shared" si="17"/>
        <v>26</v>
      </c>
      <c r="I63" s="22">
        <f t="shared" si="17"/>
        <v>24</v>
      </c>
      <c r="J63" s="24"/>
      <c r="K63" s="24"/>
      <c r="L63" s="25"/>
      <c r="M63" s="25"/>
      <c r="N63" s="25"/>
      <c r="O63" s="25"/>
      <c r="P63" s="25"/>
      <c r="Q63" s="25"/>
      <c r="R63" s="25"/>
    </row>
    <row r="64" spans="1:18" ht="69.75" customHeight="1">
      <c r="A64" s="19" t="s">
        <v>63</v>
      </c>
      <c r="B64" s="19"/>
      <c r="C64" s="22">
        <f aca="true" t="shared" si="18" ref="C64:I64">SUM(C65:C66)</f>
        <v>594.9390000000001</v>
      </c>
      <c r="D64" s="22">
        <f t="shared" si="18"/>
        <v>140.87</v>
      </c>
      <c r="E64" s="22">
        <f t="shared" si="18"/>
        <v>33.2</v>
      </c>
      <c r="F64" s="22">
        <f t="shared" si="18"/>
        <v>83.3</v>
      </c>
      <c r="G64" s="22">
        <f t="shared" si="18"/>
        <v>244.703</v>
      </c>
      <c r="H64" s="22">
        <f t="shared" si="18"/>
        <v>47.1</v>
      </c>
      <c r="I64" s="22">
        <f t="shared" si="18"/>
        <v>45.7</v>
      </c>
      <c r="J64" s="23"/>
      <c r="K64" s="23"/>
      <c r="L64" s="23"/>
      <c r="M64" s="23"/>
      <c r="N64" s="23"/>
      <c r="O64" s="23"/>
      <c r="P64" s="23"/>
      <c r="Q64" s="23"/>
      <c r="R64" s="38"/>
    </row>
    <row r="65" spans="1:18" ht="40.5" customHeight="1">
      <c r="A65" s="19" t="s">
        <v>48</v>
      </c>
      <c r="B65" s="19"/>
      <c r="C65" s="22">
        <f aca="true" t="shared" si="19" ref="C65:I66">SUM(C26,C62)</f>
        <v>168.339</v>
      </c>
      <c r="D65" s="22">
        <f>SUM(D26,D62)</f>
        <v>40.400000000000006</v>
      </c>
      <c r="E65" s="22">
        <f>SUM(E26,E62)</f>
        <v>12.6</v>
      </c>
      <c r="F65" s="22">
        <f>SUM(F26,F62)</f>
        <v>23.799999999999997</v>
      </c>
      <c r="G65" s="22">
        <f>SUM(G26,G62)</f>
        <v>58.725</v>
      </c>
      <c r="H65" s="22">
        <f t="shared" si="19"/>
        <v>16.1</v>
      </c>
      <c r="I65" s="22">
        <f t="shared" si="19"/>
        <v>16.7</v>
      </c>
      <c r="J65" s="39"/>
      <c r="K65" s="23"/>
      <c r="L65" s="23"/>
      <c r="M65" s="23"/>
      <c r="N65" s="23"/>
      <c r="O65" s="23"/>
      <c r="P65" s="23"/>
      <c r="Q65" s="23"/>
      <c r="R65" s="38"/>
    </row>
    <row r="66" spans="1:19" ht="40.5" customHeight="1">
      <c r="A66" s="19" t="s">
        <v>53</v>
      </c>
      <c r="B66" s="19"/>
      <c r="C66" s="22">
        <f t="shared" si="19"/>
        <v>426.6</v>
      </c>
      <c r="D66" s="22">
        <f t="shared" si="19"/>
        <v>100.47</v>
      </c>
      <c r="E66" s="22">
        <f t="shared" si="19"/>
        <v>20.6</v>
      </c>
      <c r="F66" s="22">
        <f t="shared" si="19"/>
        <v>59.5</v>
      </c>
      <c r="G66" s="22">
        <f t="shared" si="19"/>
        <v>185.978</v>
      </c>
      <c r="H66" s="22">
        <f t="shared" si="19"/>
        <v>31</v>
      </c>
      <c r="I66" s="22">
        <f t="shared" si="19"/>
        <v>29</v>
      </c>
      <c r="J66" s="23"/>
      <c r="K66" s="23"/>
      <c r="L66" s="23"/>
      <c r="M66" s="23"/>
      <c r="N66" s="23"/>
      <c r="O66" s="23"/>
      <c r="P66" s="23"/>
      <c r="Q66" s="23"/>
      <c r="R66" s="38"/>
      <c r="S66" s="40" t="s">
        <v>33</v>
      </c>
    </row>
    <row r="67" spans="1:19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S67" s="2" t="s">
        <v>33</v>
      </c>
    </row>
    <row r="68" spans="1:17" ht="12.75">
      <c r="A68" s="41"/>
      <c r="B68" s="41"/>
      <c r="C68" s="41"/>
      <c r="D68" s="42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2.75">
      <c r="A69" s="41"/>
      <c r="B69" s="41"/>
      <c r="C69" s="41"/>
      <c r="D69" s="42"/>
      <c r="E69" s="42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2.75">
      <c r="A70" s="41"/>
      <c r="B70" s="41"/>
      <c r="C70" s="41"/>
      <c r="D70" s="42"/>
      <c r="E70" s="41"/>
      <c r="F70" s="42"/>
      <c r="G70" s="42"/>
      <c r="H70" s="42"/>
      <c r="I70" s="42"/>
      <c r="J70" s="42"/>
      <c r="K70" s="42"/>
      <c r="L70" s="42"/>
      <c r="M70" s="41"/>
      <c r="N70" s="41"/>
      <c r="O70" s="41"/>
      <c r="P70" s="41"/>
      <c r="Q70" s="41"/>
    </row>
    <row r="71" spans="1:17" ht="12.75">
      <c r="A71" s="41"/>
      <c r="B71" s="41"/>
      <c r="C71" s="41"/>
      <c r="D71" s="42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2.75">
      <c r="A72" s="41"/>
      <c r="B72" s="41"/>
      <c r="C72" s="41"/>
      <c r="D72" s="42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2.75">
      <c r="A73" s="41"/>
      <c r="B73" s="41"/>
      <c r="C73" s="42"/>
      <c r="D73" s="42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2.75">
      <c r="A74" s="41"/>
      <c r="B74" s="41"/>
      <c r="C74" s="41"/>
      <c r="D74" s="42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2.75">
      <c r="A75" s="41"/>
      <c r="B75" s="41"/>
      <c r="C75" s="41"/>
      <c r="D75" s="42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2.75">
      <c r="A76" s="41"/>
      <c r="B76" s="41"/>
      <c r="C76" s="41"/>
      <c r="D76" s="42"/>
      <c r="E76" s="41"/>
      <c r="F76" s="41"/>
      <c r="G76" s="41"/>
      <c r="H76" s="41"/>
      <c r="I76" s="42"/>
      <c r="J76" s="41"/>
      <c r="K76" s="41"/>
      <c r="L76" s="41"/>
      <c r="M76" s="41"/>
      <c r="N76" s="41"/>
      <c r="O76" s="41"/>
      <c r="P76" s="41"/>
      <c r="Q76" s="41"/>
    </row>
    <row r="77" spans="1:17" ht="12.75">
      <c r="A77" s="41"/>
      <c r="B77" s="41"/>
      <c r="C77" s="41"/>
      <c r="D77" s="42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2.75">
      <c r="A78" s="41"/>
      <c r="B78" s="41"/>
      <c r="C78" s="41"/>
      <c r="D78" s="42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2.75">
      <c r="A80" s="41"/>
      <c r="B80" s="41"/>
      <c r="C80" s="41"/>
      <c r="D80" s="42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ht="12.75">
      <c r="D82" s="41"/>
    </row>
    <row r="83" ht="12.75">
      <c r="D83" s="41"/>
    </row>
    <row r="84" ht="12.75">
      <c r="D84" s="41"/>
    </row>
    <row r="85" ht="12.75">
      <c r="D85" s="41"/>
    </row>
    <row r="86" ht="12.75">
      <c r="D86" s="41"/>
    </row>
    <row r="87" ht="12.75">
      <c r="D87" s="41"/>
    </row>
    <row r="88" ht="12.75">
      <c r="D88" s="41"/>
    </row>
  </sheetData>
  <sheetProtection/>
  <mergeCells count="163">
    <mergeCell ref="A30:A34"/>
    <mergeCell ref="A65:B65"/>
    <mergeCell ref="A66:B66"/>
    <mergeCell ref="A60:B60"/>
    <mergeCell ref="J60:R60"/>
    <mergeCell ref="A61:B61"/>
    <mergeCell ref="A62:B62"/>
    <mergeCell ref="A63:B63"/>
    <mergeCell ref="A64:B64"/>
    <mergeCell ref="M55:M58"/>
    <mergeCell ref="N55:N58"/>
    <mergeCell ref="O55:O58"/>
    <mergeCell ref="P55:P58"/>
    <mergeCell ref="Q55:Q58"/>
    <mergeCell ref="R55:R58"/>
    <mergeCell ref="G55:G57"/>
    <mergeCell ref="H55:H57"/>
    <mergeCell ref="I55:I57"/>
    <mergeCell ref="J55:J58"/>
    <mergeCell ref="K55:K58"/>
    <mergeCell ref="L55:L58"/>
    <mergeCell ref="N53:N54"/>
    <mergeCell ref="O53:O54"/>
    <mergeCell ref="P53:P54"/>
    <mergeCell ref="Q53:Q54"/>
    <mergeCell ref="R53:R54"/>
    <mergeCell ref="B55:B57"/>
    <mergeCell ref="C55:C57"/>
    <mergeCell ref="D55:D57"/>
    <mergeCell ref="E55:E57"/>
    <mergeCell ref="F55:F57"/>
    <mergeCell ref="O50:O51"/>
    <mergeCell ref="P50:P51"/>
    <mergeCell ref="Q50:Q51"/>
    <mergeCell ref="R50:R51"/>
    <mergeCell ref="J52:R52"/>
    <mergeCell ref="A53:A55"/>
    <mergeCell ref="J53:J54"/>
    <mergeCell ref="K53:K54"/>
    <mergeCell ref="L53:L54"/>
    <mergeCell ref="M53:M54"/>
    <mergeCell ref="A50:A51"/>
    <mergeCell ref="J50:J51"/>
    <mergeCell ref="K50:K51"/>
    <mergeCell ref="L50:L51"/>
    <mergeCell ref="M50:M51"/>
    <mergeCell ref="N50:N51"/>
    <mergeCell ref="N46:N47"/>
    <mergeCell ref="O46:O47"/>
    <mergeCell ref="P46:P47"/>
    <mergeCell ref="Q46:Q47"/>
    <mergeCell ref="R46:R47"/>
    <mergeCell ref="A48:A49"/>
    <mergeCell ref="Q37:Q38"/>
    <mergeCell ref="R37:R38"/>
    <mergeCell ref="J39:R39"/>
    <mergeCell ref="J41:R41"/>
    <mergeCell ref="A42:A43"/>
    <mergeCell ref="A44:A47"/>
    <mergeCell ref="J46:J47"/>
    <mergeCell ref="K46:K47"/>
    <mergeCell ref="L46:L47"/>
    <mergeCell ref="M46:M47"/>
    <mergeCell ref="R33:R34"/>
    <mergeCell ref="A35:A36"/>
    <mergeCell ref="A37:A38"/>
    <mergeCell ref="J37:J38"/>
    <mergeCell ref="K37:K38"/>
    <mergeCell ref="L37:L38"/>
    <mergeCell ref="M37:M38"/>
    <mergeCell ref="N37:N38"/>
    <mergeCell ref="O37:O38"/>
    <mergeCell ref="P37:P38"/>
    <mergeCell ref="Q31:Q32"/>
    <mergeCell ref="R31:R32"/>
    <mergeCell ref="J33:J34"/>
    <mergeCell ref="K33:K34"/>
    <mergeCell ref="L33:L34"/>
    <mergeCell ref="M33:M34"/>
    <mergeCell ref="N33:N34"/>
    <mergeCell ref="O33:O34"/>
    <mergeCell ref="P33:P34"/>
    <mergeCell ref="Q33:Q34"/>
    <mergeCell ref="P29:P30"/>
    <mergeCell ref="Q29:Q30"/>
    <mergeCell ref="R29:R30"/>
    <mergeCell ref="J31:J32"/>
    <mergeCell ref="K31:K32"/>
    <mergeCell ref="L31:L32"/>
    <mergeCell ref="M31:M32"/>
    <mergeCell ref="N31:N32"/>
    <mergeCell ref="O31:O32"/>
    <mergeCell ref="P31:P32"/>
    <mergeCell ref="A26:B26"/>
    <mergeCell ref="A27:B27"/>
    <mergeCell ref="A28:R28"/>
    <mergeCell ref="J29:J30"/>
    <mergeCell ref="K29:K30"/>
    <mergeCell ref="L29:L30"/>
    <mergeCell ref="M29:M30"/>
    <mergeCell ref="N29:N30"/>
    <mergeCell ref="O29:O30"/>
    <mergeCell ref="O20:O21"/>
    <mergeCell ref="P20:P21"/>
    <mergeCell ref="Q20:Q21"/>
    <mergeCell ref="R20:R21"/>
    <mergeCell ref="A23:A24"/>
    <mergeCell ref="A25:B25"/>
    <mergeCell ref="N18:N19"/>
    <mergeCell ref="O18:O19"/>
    <mergeCell ref="P18:P19"/>
    <mergeCell ref="Q18:Q19"/>
    <mergeCell ref="R18:R19"/>
    <mergeCell ref="J20:J21"/>
    <mergeCell ref="K20:K21"/>
    <mergeCell ref="L20:L21"/>
    <mergeCell ref="M20:M21"/>
    <mergeCell ref="N20:N21"/>
    <mergeCell ref="O13:O14"/>
    <mergeCell ref="P13:P14"/>
    <mergeCell ref="Q13:Q14"/>
    <mergeCell ref="R13:R14"/>
    <mergeCell ref="A18:A22"/>
    <mergeCell ref="J18:J19"/>
    <mergeCell ref="K18:K19"/>
    <mergeCell ref="L18:L19"/>
    <mergeCell ref="M18:M19"/>
    <mergeCell ref="A11:A15"/>
    <mergeCell ref="J13:J14"/>
    <mergeCell ref="K13:K14"/>
    <mergeCell ref="L13:L14"/>
    <mergeCell ref="M13:M14"/>
    <mergeCell ref="N13:N14"/>
    <mergeCell ref="R7:R8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A6:R6"/>
    <mergeCell ref="A7:A10"/>
    <mergeCell ref="J7:J8"/>
    <mergeCell ref="K7:K8"/>
    <mergeCell ref="L7:L8"/>
    <mergeCell ref="M7:M8"/>
    <mergeCell ref="N7:N8"/>
    <mergeCell ref="O7:O8"/>
    <mergeCell ref="P7:P8"/>
    <mergeCell ref="Q7:Q8"/>
    <mergeCell ref="A1:R1"/>
    <mergeCell ref="A2:R2"/>
    <mergeCell ref="A3:B5"/>
    <mergeCell ref="C3:I3"/>
    <mergeCell ref="J3:J5"/>
    <mergeCell ref="K3:R3"/>
    <mergeCell ref="C4:C5"/>
    <mergeCell ref="D4:I4"/>
    <mergeCell ref="K4:L5"/>
    <mergeCell ref="M4:R4"/>
  </mergeCells>
  <printOptions/>
  <pageMargins left="0.35433070866141736" right="0.2362204724409449" top="0.31496062992125984" bottom="0.31496062992125984" header="0.1968503937007874" footer="0.15748031496062992"/>
  <pageSetup fitToHeight="6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Palkina</dc:creator>
  <cp:keywords/>
  <dc:description/>
  <cp:lastModifiedBy>matveevang</cp:lastModifiedBy>
  <cp:lastPrinted>2012-07-19T11:59:07Z</cp:lastPrinted>
  <dcterms:created xsi:type="dcterms:W3CDTF">2008-12-15T09:05:09Z</dcterms:created>
  <dcterms:modified xsi:type="dcterms:W3CDTF">2012-07-19T12:00:03Z</dcterms:modified>
  <cp:category/>
  <cp:version/>
  <cp:contentType/>
  <cp:contentStatus/>
</cp:coreProperties>
</file>