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2120" windowHeight="90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'Лист1'!$B$1:$M$109</definedName>
  </definedNames>
  <calcPr fullCalcOnLoad="1"/>
</workbook>
</file>

<file path=xl/sharedStrings.xml><?xml version="1.0" encoding="utf-8"?>
<sst xmlns="http://schemas.openxmlformats.org/spreadsheetml/2006/main" count="460" uniqueCount="125">
  <si>
    <t>№
п/п</t>
  </si>
  <si>
    <t xml:space="preserve">Ответственный
 исполнитель (ГРБС, ФИО,    
 должность)  
</t>
  </si>
  <si>
    <t>Срок</t>
  </si>
  <si>
    <t>реализации</t>
  </si>
  <si>
    <t xml:space="preserve">начала
 реализации   </t>
  </si>
  <si>
    <t xml:space="preserve">окончания  реализации </t>
  </si>
  <si>
    <t>наименование</t>
  </si>
  <si>
    <t>Наименование и значение
показателя непосредственного результата</t>
  </si>
  <si>
    <t>Код бюджетной классификации</t>
  </si>
  <si>
    <t>раздел, подраздел</t>
  </si>
  <si>
    <t>целевая статья</t>
  </si>
  <si>
    <t>вид расходов</t>
  </si>
  <si>
    <t>Ответственный исполнитель</t>
  </si>
  <si>
    <t xml:space="preserve">Соисполнитель 1 </t>
  </si>
  <si>
    <t>Соисполнитель 2</t>
  </si>
  <si>
    <t>X</t>
  </si>
  <si>
    <t xml:space="preserve">X </t>
  </si>
  <si>
    <t>Наименование подпрограммы   государственной программы, ведомственной, региональной,  долгосрочной целевой программы,  основных мероприятий и мероприятий</t>
  </si>
  <si>
    <t>2014 год</t>
  </si>
  <si>
    <t>2020 год</t>
  </si>
  <si>
    <t>%</t>
  </si>
  <si>
    <t>х</t>
  </si>
  <si>
    <t>январь</t>
  </si>
  <si>
    <t>декабрь</t>
  </si>
  <si>
    <t xml:space="preserve"> - " -</t>
  </si>
  <si>
    <t>0401</t>
  </si>
  <si>
    <t>0054000</t>
  </si>
  <si>
    <t>244</t>
  </si>
  <si>
    <t>360</t>
  </si>
  <si>
    <t>621</t>
  </si>
  <si>
    <t>810</t>
  </si>
  <si>
    <t>1003</t>
  </si>
  <si>
    <t>5100201</t>
  </si>
  <si>
    <t>340</t>
  </si>
  <si>
    <t>313</t>
  </si>
  <si>
    <t>550</t>
  </si>
  <si>
    <t>0033400</t>
  </si>
  <si>
    <t>111</t>
  </si>
  <si>
    <t>112</t>
  </si>
  <si>
    <t>242</t>
  </si>
  <si>
    <t>851</t>
  </si>
  <si>
    <t>852</t>
  </si>
  <si>
    <t>5100300</t>
  </si>
  <si>
    <t>человек</t>
  </si>
  <si>
    <t>на 2014 (плановый) год</t>
  </si>
  <si>
    <t>единиц</t>
  </si>
  <si>
    <t>Содействие самозанятости безработных граждан</t>
  </si>
  <si>
    <t>Организация проведения оплачиваемых общественных работ</t>
  </si>
  <si>
    <t>Содействие территориальной мобильности населения</t>
  </si>
  <si>
    <t xml:space="preserve"> -</t>
  </si>
  <si>
    <t>Психологическая поддержка безработных граждан</t>
  </si>
  <si>
    <t>Организация временного трудоустройства безработных граждан, испытывающих трудности в поиске работы</t>
  </si>
  <si>
    <t>Социальная адаптация безработных граждан на рынке труда</t>
  </si>
  <si>
    <t>Осуществление выплаты пособий по безработице гражданам, признанным в установленном порядке безработными</t>
  </si>
  <si>
    <t>Осуществление выплаты стипендий гражданам, признанным в установленном порядке безработными, в период их профессионального обучения по направлению органов службы занятости</t>
  </si>
  <si>
    <t>Итого 
по государственной программе</t>
  </si>
  <si>
    <t>в том числе</t>
  </si>
  <si>
    <t>5220200</t>
  </si>
  <si>
    <t>5150100</t>
  </si>
  <si>
    <t>223</t>
  </si>
  <si>
    <r>
      <t xml:space="preserve">Основное мероприятие 1.3. </t>
    </r>
    <r>
      <rPr>
        <sz val="10"/>
        <rFont val="Times New Roman"/>
        <family val="1"/>
      </rPr>
      <t>Реализация дополнительных мероприятий в области содействия занятости населения</t>
    </r>
    <r>
      <rPr>
        <b/>
        <sz val="10"/>
        <rFont val="Times New Roman"/>
        <family val="1"/>
      </rPr>
      <t xml:space="preserve">
</t>
    </r>
  </si>
  <si>
    <r>
      <t xml:space="preserve">Основное мероприятие 2.1. </t>
    </r>
    <r>
      <rPr>
        <sz val="10"/>
        <rFont val="Times New Roman"/>
        <family val="1"/>
      </rPr>
      <t xml:space="preserve">Разработка прогноза баланса трудовых ресурсов Республики Карелия </t>
    </r>
  </si>
  <si>
    <r>
      <t xml:space="preserve">Основное мероприятие 2.2. </t>
    </r>
    <r>
      <rPr>
        <sz val="10"/>
        <rFont val="Times New Roman"/>
        <family val="1"/>
      </rPr>
      <t>Разработка прогноза потребности в подготовке кадров для экономики и социальной сферы Республики Карелия</t>
    </r>
  </si>
  <si>
    <r>
      <t xml:space="preserve">Основное мероприятие 4.5.  </t>
    </r>
    <r>
      <rPr>
        <sz val="10"/>
        <rFont val="Times New Roman"/>
        <family val="1"/>
      </rPr>
      <t>Организация проведения аттестации рабочих мест по условиям труда</t>
    </r>
    <r>
      <rPr>
        <b/>
        <sz val="10"/>
        <rFont val="Times New Roman"/>
        <family val="1"/>
      </rPr>
      <t xml:space="preserve">
</t>
    </r>
  </si>
  <si>
    <r>
      <t xml:space="preserve">Основное мероприятие 4.6.  </t>
    </r>
    <r>
      <rPr>
        <sz val="10"/>
        <rFont val="Times New Roman"/>
        <family val="1"/>
      </rPr>
      <t>Осуществление государственной экспертизы условий труда</t>
    </r>
    <r>
      <rPr>
        <b/>
        <sz val="10"/>
        <rFont val="Times New Roman"/>
        <family val="1"/>
      </rPr>
      <t xml:space="preserve">
</t>
    </r>
  </si>
  <si>
    <t>Организация временного трудоустройства несовершеннолетних граждан в возрасте от 14 до 18 лет в свободное от учебы время</t>
  </si>
  <si>
    <r>
      <t xml:space="preserve">Основное мероприятие 4.4. </t>
    </r>
    <r>
      <rPr>
        <sz val="10"/>
        <rFont val="Times New Roman"/>
        <family val="1"/>
      </rPr>
      <t>Организация обучения по охране труда</t>
    </r>
    <r>
      <rPr>
        <b/>
        <sz val="10"/>
        <rFont val="Times New Roman"/>
        <family val="1"/>
      </rPr>
      <t xml:space="preserve">
</t>
    </r>
  </si>
  <si>
    <t>Приложение № 10 к государственной программе</t>
  </si>
  <si>
    <t>значение</t>
  </si>
  <si>
    <t xml:space="preserve">План реализации государственной программы Республики Карелия «Содействие занятости населения в Республике Карелия» на 2014 год
</t>
  </si>
  <si>
    <t xml:space="preserve">Подпрограмма 1. «Государственная политика в области содействия занятости населения и социальной защиты от безработицы»  </t>
  </si>
  <si>
    <r>
      <t xml:space="preserve">Основное мероприятие 1.1. </t>
    </r>
    <r>
      <rPr>
        <sz val="10"/>
        <rFont val="Times New Roman"/>
        <family val="1"/>
      </rPr>
      <t xml:space="preserve">Ведомственная целевая программа «Активная политика занятости населения и социальная поддержка безработных граждан в Республике Карелия» на 2013-2015 годы (ВЦП) </t>
    </r>
  </si>
  <si>
    <t>на год, предшествующий году начала реализации государственной программы</t>
  </si>
  <si>
    <t xml:space="preserve">Расходы 
(тыс. руб.)   </t>
  </si>
  <si>
    <t>Единица измерения</t>
  </si>
  <si>
    <t>численность граждан, принявших участие в оплачиваемых общественных работах</t>
  </si>
  <si>
    <t xml:space="preserve">численность безработных граждан, переехавших в другую местность, и безработных граждан и членов их семей, переселившихся в другую местность на новое место жительство для трудоустройства по направлению органов службы занятости  </t>
  </si>
  <si>
    <t xml:space="preserve">количество вакансий,
заявленных работодателями для замещения рабочих мест (вакантных должностей)     
</t>
  </si>
  <si>
    <t xml:space="preserve">численность граждан, признанных в установленном порядке безработными, приступивших к профессиональному обучению по направлению  
органов службы занятости </t>
  </si>
  <si>
    <t xml:space="preserve">численность граждан, получивших государственную услугу по организации профессиональной ориентации граждан </t>
  </si>
  <si>
    <t>численность безработных граждан, получивших государственную услугу по психологической поддержке безработных граждан</t>
  </si>
  <si>
    <t xml:space="preserve">численность безработных граждан, испытывающих трудности в поиске работы, приступивших к работам временного характера </t>
  </si>
  <si>
    <t>численность безработных граждан, получивших государственную услугу по социальной адаптации безработных граждан на рынке труда</t>
  </si>
  <si>
    <t>численность женщин, находящихся в отпуске по уходу за ребенком до достижения им возраста трех лет и приступивших к профессиональному обучению по направлению органов службы занятости</t>
  </si>
  <si>
    <t xml:space="preserve">норматив обеспеченности государственной услугой по осуществлению социальных выплат гражданам, признанным в установленном порядке безработными (выплата пособия по безработице) </t>
  </si>
  <si>
    <t xml:space="preserve">численность незанятых инвалидов, трудоустроенных на оборудованных (оснащенных) для них рабочих местах </t>
  </si>
  <si>
    <r>
      <t>1.3.2.</t>
    </r>
    <r>
      <rPr>
        <sz val="10"/>
        <rFont val="Times New Roman"/>
        <family val="1"/>
      </rPr>
      <t xml:space="preserve"> Временное трудоустройство незанятых родителей, воспитывающих детей-инвалидов (далее – временное трудоустройство)</t>
    </r>
  </si>
  <si>
    <t>уровень занятости</t>
  </si>
  <si>
    <r>
      <t>Основное мероприятие 4.2</t>
    </r>
    <r>
      <rPr>
        <sz val="10"/>
        <rFont val="Times New Roman"/>
        <family val="1"/>
      </rPr>
      <t>. Содействие повышению размера  заработной платы в организация реального сектора экономики  Республики Карелия</t>
    </r>
  </si>
  <si>
    <r>
      <t>Основное мероприятие 4.3.</t>
    </r>
    <r>
      <rPr>
        <sz val="10"/>
        <rFont val="Times New Roman"/>
        <family val="1"/>
      </rPr>
      <t xml:space="preserve"> Содействие развитию социального партнерства в сфере труда</t>
    </r>
  </si>
  <si>
    <t>соотношение среднемесячной номинальной начисленной заработной платы с прожиточным минимумом трудоспособного населения в Республики Карелия</t>
  </si>
  <si>
    <t>рост численности работников, прошедших обучение по охране труда</t>
  </si>
  <si>
    <t>увеличение количества рабочих мест, на которых проведена аттестация по условиям труда</t>
  </si>
  <si>
    <t>увеличение доли экспертиз, подтверждающих право работников на компенсации, установленные законодательством, от общего количества осуществленных экспертиз условий труда</t>
  </si>
  <si>
    <t>* Услуги по психологической поддержке оказываются в рамках мероприятий по социальной адаптации или профессиональной ориентации</t>
  </si>
  <si>
    <t xml:space="preserve">Подпрограмма 3. «Внешняя трудовая миграция    </t>
  </si>
  <si>
    <t>Подпрограмма 4.  «Развитие институтов рынка труда»</t>
  </si>
  <si>
    <r>
      <t xml:space="preserve">Основное мероприятие 3.2. </t>
    </r>
    <r>
      <rPr>
        <sz val="10"/>
        <rFont val="Times New Roman"/>
        <family val="1"/>
      </rPr>
      <t>Долгосрочная целевая программв «Оказание содействия добровольному преселению в Республику Карелия соотечественников, проживающих за рубежом, на 2013-2018 годы» (РЦП)</t>
    </r>
  </si>
  <si>
    <t>значения определены в «дорожных картах»</t>
  </si>
  <si>
    <t xml:space="preserve">численность граждан,     
открывших собственное    
дело (прошедших государственную регистрацию 
в качестве юридического  
лица, индивидуального    
предпринимателя либо     
крестьянского            
(фермерского)            
хозяйства)      
</t>
  </si>
  <si>
    <t>Информирование о положении на рынке труда в Республике Карелия, включая организацию ярмарок вакансий и учебных рабочих мест</t>
  </si>
  <si>
    <t xml:space="preserve">Профессиональное обучение и дополнительное профессиональное образование (далее – профессиональное обучение) безработных граждан </t>
  </si>
  <si>
    <t>удельный вес граждан, нашедших работу (доходное занятие) в течение 3-х месяцев со дня окончания профессионального         
обучения по направлению  
органов службы занятости, в общей численности граждан, закончивших профессиональное обучение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</si>
  <si>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(далее – организация профессиональной ориентации граждан)</t>
  </si>
  <si>
    <t>численность несовершеннолетних граждан в возрасте от 14 до 18 лет, приступивших к работам временного характера в свободное от учебы время</t>
  </si>
  <si>
    <t>Организация временного трудоустройства безработных граждан в возрасте от 18 до 20 лет, имеющих среднее профессиональное образование и ищущих работу впервые</t>
  </si>
  <si>
    <t>численность безработных граждан в возрасте от 18 до 20 лет , имеющих среднее профессиональное образование и ищущих работу впервые, приступивших к работам временного характера</t>
  </si>
  <si>
    <t>Профессиональное обучение женщин в период отпуска по уходу за ребенком до достижения им возраста трех лет</t>
  </si>
  <si>
    <t xml:space="preserve">норматив обеспеченности государственной услугой по осуществлению социальных выплат гражданам, признанным в установленном порядке безработными (выплата стипендий гражданам, приступившим к профессиональному обучению по направлению органов службы занятости) </t>
  </si>
  <si>
    <t xml:space="preserve">Основное мероприятие 1.2. Реализация дополнительного мероприятия в сфере занятости населения по оказанию содействия в трудоустройстве незанятых инвалидов на оборудованные (оснащенные) для них рабочие места </t>
  </si>
  <si>
    <r>
      <t>1.3.1.</t>
    </r>
    <r>
      <rPr>
        <sz val="10"/>
        <rFont val="Times New Roman"/>
        <family val="1"/>
      </rPr>
      <t xml:space="preserve"> Стажировка выпускников образовательных организаций профессионального образования (далее – стажировка)</t>
    </r>
  </si>
  <si>
    <t>численность участников стажировки – выпускников образовательных организаций профессионального образования</t>
  </si>
  <si>
    <t>численность незанятых родителей, воспитывающих детей-инвалидов, трудоустроенных на работах временного характера</t>
  </si>
  <si>
    <t xml:space="preserve">Подпрограмма 2. «Развитие кадрового потенциала» </t>
  </si>
  <si>
    <r>
      <t xml:space="preserve">Основное мероприятие 3.1. </t>
    </r>
    <r>
      <rPr>
        <sz val="10"/>
        <rFont val="Times New Roman"/>
        <family val="1"/>
      </rPr>
      <t>Привлечение и использование иностранных работников с учётом уровня их профессиональной подготовки и квалификации</t>
    </r>
  </si>
  <si>
    <t>доля неквалифицированной  рабочей силы в общей численности привлекаемых в Республику Карелия иностранных работников</t>
  </si>
  <si>
    <t>численность участников РЦП и членов их семей, получивших компенсацию затрат на прохождение первичного медицинского освидетельствования</t>
  </si>
  <si>
    <t xml:space="preserve">численность участников РЦП – медицинских работников, переселяющихся на постоянное место жительства в муниципальные районы в Республике Карелия, получивших единовременную выплату </t>
  </si>
  <si>
    <t>численность участников РЦП, получивших единовременную выплату для подтверждения квалификации по имеющейся специальности</t>
  </si>
  <si>
    <t>численность участников РЦП и членов их семей, получивших компенсацию затрат на проживание в Центре временного размещения в                                 г. Петрозаводске</t>
  </si>
  <si>
    <r>
      <t>Основное мероприятие 4.1.</t>
    </r>
    <r>
      <rPr>
        <sz val="10"/>
        <rFont val="Times New Roman"/>
        <family val="1"/>
      </rPr>
      <t xml:space="preserve"> Содействие повышению заработной платы в бюджетном секторе экономики как результата повышения качества оказания государственных (муниципальных) услуг (выполнения работ)</t>
    </r>
  </si>
  <si>
    <t>соотношение средней заработной платы отдельных категорий работников со средней заработной платой по Республике Карелия</t>
  </si>
  <si>
    <t>удельный вес выполненных Правительством Республики Карелия мероприятий, предусмотренных Соглашением между Правительством Республики Карелия, ОО «Объединение организаций профсоюзов в Республике Карелия» и Союзом промышленников и предпринимателей (работодателей) Республики Карелия в общем количестве мероприятий, исполнителем которых определено Правительство Республики Карелия</t>
  </si>
  <si>
    <t xml:space="preserve"> -*</t>
  </si>
  <si>
    <t>доля молодежи, принятой на обучение профессиям и специальностям, предусмотренным прогнозом потребности в подготовке кадров для экономики и социальной сферы Республики Карелия, в общей численности молодежи, принятой на профессиональное обучение по очной форме обучения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</si>
</sst>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"/>
    <numFmt numFmtId="176" formatCode="#,##0.0_ ;[Red]\-#,##0.0\ "/>
    <numFmt numFmtId="177" formatCode="#,##0_ ;[Red]\-#,##0\ 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74" fontId="1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 vertical="top"/>
    </xf>
    <xf numFmtId="0" fontId="5" fillId="0" borderId="10" xfId="0" applyFont="1" applyFill="1" applyBorder="1" applyAlignment="1">
      <alignment horizontal="center" vertical="top"/>
    </xf>
    <xf numFmtId="16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/>
    </xf>
    <xf numFmtId="169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169" fontId="1" fillId="0" borderId="13" xfId="0" applyNumberFormat="1" applyFont="1" applyFill="1" applyBorder="1" applyAlignment="1">
      <alignment horizontal="center" vertical="top" wrapText="1"/>
    </xf>
    <xf numFmtId="169" fontId="1" fillId="0" borderId="14" xfId="0" applyNumberFormat="1" applyFont="1" applyFill="1" applyBorder="1" applyAlignment="1">
      <alignment horizontal="center" vertical="top" wrapText="1"/>
    </xf>
    <xf numFmtId="169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view="pageBreakPreview" zoomScale="90" zoomScaleSheetLayoutView="90" zoomScalePageLayoutView="0" workbookViewId="0" topLeftCell="A98">
      <selection activeCell="G101" sqref="G101"/>
    </sheetView>
  </sheetViews>
  <sheetFormatPr defaultColWidth="9.125" defaultRowHeight="12.75"/>
  <cols>
    <col min="1" max="1" width="4.50390625" style="30" customWidth="1"/>
    <col min="2" max="2" width="43.375" style="2" customWidth="1"/>
    <col min="3" max="3" width="13.50390625" style="2" customWidth="1"/>
    <col min="4" max="4" width="8.125" style="3" customWidth="1"/>
    <col min="5" max="5" width="8.625" style="3" customWidth="1"/>
    <col min="6" max="6" width="24.875" style="3" customWidth="1"/>
    <col min="7" max="7" width="8.125" style="3" customWidth="1"/>
    <col min="8" max="8" width="15.50390625" style="3" customWidth="1"/>
    <col min="9" max="9" width="9.875" style="3" customWidth="1"/>
    <col min="10" max="10" width="10.125" style="3" bestFit="1" customWidth="1"/>
    <col min="11" max="12" width="8.50390625" style="3" customWidth="1"/>
    <col min="13" max="13" width="10.50390625" style="31" customWidth="1"/>
    <col min="14" max="16384" width="9.125" style="30" customWidth="1"/>
  </cols>
  <sheetData>
    <row r="1" spans="8:13" ht="36" customHeight="1">
      <c r="H1" s="49" t="s">
        <v>67</v>
      </c>
      <c r="I1" s="49"/>
      <c r="J1" s="49"/>
      <c r="K1" s="49"/>
      <c r="L1" s="49"/>
      <c r="M1" s="49"/>
    </row>
    <row r="2" spans="2:13" ht="50.25" customHeight="1">
      <c r="B2" s="50" t="s">
        <v>69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14.25" customHeight="1"/>
    <row r="4" spans="1:13" ht="45.75" customHeight="1">
      <c r="A4" s="44" t="s">
        <v>0</v>
      </c>
      <c r="B4" s="44" t="s">
        <v>17</v>
      </c>
      <c r="C4" s="44" t="s">
        <v>1</v>
      </c>
      <c r="D4" s="46" t="s">
        <v>2</v>
      </c>
      <c r="E4" s="48"/>
      <c r="F4" s="44" t="s">
        <v>7</v>
      </c>
      <c r="G4" s="51"/>
      <c r="H4" s="51"/>
      <c r="I4" s="51"/>
      <c r="J4" s="46" t="s">
        <v>8</v>
      </c>
      <c r="K4" s="47"/>
      <c r="L4" s="48"/>
      <c r="M4" s="41" t="s">
        <v>73</v>
      </c>
    </row>
    <row r="5" spans="1:13" ht="18.75" customHeight="1">
      <c r="A5" s="44"/>
      <c r="B5" s="44"/>
      <c r="C5" s="44"/>
      <c r="D5" s="45" t="s">
        <v>4</v>
      </c>
      <c r="E5" s="45" t="s">
        <v>5</v>
      </c>
      <c r="F5" s="45" t="s">
        <v>6</v>
      </c>
      <c r="G5" s="45" t="s">
        <v>74</v>
      </c>
      <c r="H5" s="51" t="s">
        <v>68</v>
      </c>
      <c r="I5" s="51"/>
      <c r="J5" s="45" t="s">
        <v>9</v>
      </c>
      <c r="K5" s="45" t="s">
        <v>10</v>
      </c>
      <c r="L5" s="45" t="s">
        <v>11</v>
      </c>
      <c r="M5" s="42"/>
    </row>
    <row r="6" spans="1:13" ht="101.25" customHeight="1">
      <c r="A6" s="44"/>
      <c r="B6" s="44"/>
      <c r="C6" s="44"/>
      <c r="D6" s="45"/>
      <c r="E6" s="45" t="s">
        <v>3</v>
      </c>
      <c r="F6" s="45"/>
      <c r="G6" s="45"/>
      <c r="H6" s="5" t="s">
        <v>72</v>
      </c>
      <c r="I6" s="5" t="s">
        <v>44</v>
      </c>
      <c r="J6" s="45"/>
      <c r="K6" s="45"/>
      <c r="L6" s="45"/>
      <c r="M6" s="43"/>
    </row>
    <row r="7" spans="1:13" ht="14.25" customHeight="1">
      <c r="A7" s="25">
        <v>1</v>
      </c>
      <c r="B7" s="1">
        <v>1</v>
      </c>
      <c r="C7" s="1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1">
        <v>8</v>
      </c>
      <c r="J7" s="1">
        <v>9</v>
      </c>
      <c r="K7" s="1">
        <v>10</v>
      </c>
      <c r="L7" s="25">
        <v>11</v>
      </c>
      <c r="M7" s="34">
        <v>12</v>
      </c>
    </row>
    <row r="8" spans="1:13" s="15" customFormat="1" ht="41.25" customHeight="1">
      <c r="A8" s="14"/>
      <c r="B8" s="11" t="s">
        <v>70</v>
      </c>
      <c r="C8" s="5">
        <v>824</v>
      </c>
      <c r="D8" s="19" t="s">
        <v>22</v>
      </c>
      <c r="E8" s="19" t="s">
        <v>23</v>
      </c>
      <c r="F8" s="19" t="s">
        <v>21</v>
      </c>
      <c r="G8" s="19" t="s">
        <v>21</v>
      </c>
      <c r="H8" s="19" t="s">
        <v>21</v>
      </c>
      <c r="I8" s="5" t="s">
        <v>21</v>
      </c>
      <c r="J8" s="5" t="s">
        <v>21</v>
      </c>
      <c r="K8" s="5" t="s">
        <v>21</v>
      </c>
      <c r="L8" s="19" t="s">
        <v>21</v>
      </c>
      <c r="M8" s="35">
        <f>M9+M57+M65</f>
        <v>594510.2999999999</v>
      </c>
    </row>
    <row r="9" spans="1:13" s="15" customFormat="1" ht="70.5" customHeight="1">
      <c r="A9" s="20"/>
      <c r="B9" s="11" t="s">
        <v>71</v>
      </c>
      <c r="C9" s="5">
        <v>824</v>
      </c>
      <c r="D9" s="19" t="s">
        <v>24</v>
      </c>
      <c r="E9" s="19" t="s">
        <v>24</v>
      </c>
      <c r="F9" s="19" t="s">
        <v>21</v>
      </c>
      <c r="G9" s="19" t="s">
        <v>21</v>
      </c>
      <c r="H9" s="19" t="s">
        <v>21</v>
      </c>
      <c r="I9" s="19" t="s">
        <v>21</v>
      </c>
      <c r="J9" s="19" t="s">
        <v>21</v>
      </c>
      <c r="K9" s="19" t="s">
        <v>21</v>
      </c>
      <c r="L9" s="19" t="s">
        <v>21</v>
      </c>
      <c r="M9" s="35">
        <f>SUM(M10:M23)</f>
        <v>552109.3999999999</v>
      </c>
    </row>
    <row r="10" spans="1:13" s="6" customFormat="1" ht="19.5" customHeight="1">
      <c r="A10" s="21"/>
      <c r="B10" s="11"/>
      <c r="C10" s="5"/>
      <c r="D10" s="19"/>
      <c r="E10" s="19"/>
      <c r="F10" s="19"/>
      <c r="G10" s="19"/>
      <c r="H10" s="19"/>
      <c r="I10" s="19"/>
      <c r="J10" s="9" t="s">
        <v>25</v>
      </c>
      <c r="K10" s="9" t="s">
        <v>26</v>
      </c>
      <c r="L10" s="9" t="s">
        <v>27</v>
      </c>
      <c r="M10" s="36">
        <v>31822.7</v>
      </c>
    </row>
    <row r="11" spans="1:13" s="6" customFormat="1" ht="17.25" customHeight="1">
      <c r="A11" s="21"/>
      <c r="B11" s="11"/>
      <c r="C11" s="5"/>
      <c r="D11" s="19"/>
      <c r="E11" s="19"/>
      <c r="F11" s="19"/>
      <c r="G11" s="19"/>
      <c r="H11" s="19"/>
      <c r="I11" s="19"/>
      <c r="J11" s="9" t="s">
        <v>25</v>
      </c>
      <c r="K11" s="9" t="s">
        <v>26</v>
      </c>
      <c r="L11" s="9" t="s">
        <v>28</v>
      </c>
      <c r="M11" s="36">
        <v>16884.5</v>
      </c>
    </row>
    <row r="12" spans="1:13" s="6" customFormat="1" ht="14.25" customHeight="1">
      <c r="A12" s="21"/>
      <c r="B12" s="11"/>
      <c r="C12" s="5"/>
      <c r="D12" s="19"/>
      <c r="E12" s="19"/>
      <c r="F12" s="19"/>
      <c r="G12" s="19"/>
      <c r="H12" s="19"/>
      <c r="I12" s="19"/>
      <c r="J12" s="9" t="s">
        <v>25</v>
      </c>
      <c r="K12" s="9" t="s">
        <v>26</v>
      </c>
      <c r="L12" s="9" t="s">
        <v>29</v>
      </c>
      <c r="M12" s="36">
        <v>10675.3</v>
      </c>
    </row>
    <row r="13" spans="1:13" s="6" customFormat="1" ht="17.25" customHeight="1">
      <c r="A13" s="21"/>
      <c r="B13" s="11"/>
      <c r="C13" s="5"/>
      <c r="D13" s="19"/>
      <c r="E13" s="19"/>
      <c r="F13" s="19"/>
      <c r="G13" s="19"/>
      <c r="H13" s="19"/>
      <c r="I13" s="19"/>
      <c r="J13" s="9" t="s">
        <v>25</v>
      </c>
      <c r="K13" s="9" t="s">
        <v>26</v>
      </c>
      <c r="L13" s="9" t="s">
        <v>30</v>
      </c>
      <c r="M13" s="36">
        <v>42879.8</v>
      </c>
    </row>
    <row r="14" spans="1:13" s="6" customFormat="1" ht="15" customHeight="1">
      <c r="A14" s="21"/>
      <c r="B14" s="11"/>
      <c r="C14" s="5"/>
      <c r="D14" s="19"/>
      <c r="E14" s="19"/>
      <c r="F14" s="19"/>
      <c r="G14" s="19"/>
      <c r="H14" s="19"/>
      <c r="I14" s="19"/>
      <c r="J14" s="9" t="s">
        <v>31</v>
      </c>
      <c r="K14" s="9" t="s">
        <v>32</v>
      </c>
      <c r="L14" s="9" t="s">
        <v>27</v>
      </c>
      <c r="M14" s="36">
        <v>1000</v>
      </c>
    </row>
    <row r="15" spans="1:13" s="6" customFormat="1" ht="16.5" customHeight="1">
      <c r="A15" s="21"/>
      <c r="B15" s="11"/>
      <c r="C15" s="5"/>
      <c r="D15" s="19"/>
      <c r="E15" s="19"/>
      <c r="F15" s="19"/>
      <c r="G15" s="19"/>
      <c r="H15" s="19"/>
      <c r="I15" s="19"/>
      <c r="J15" s="9" t="s">
        <v>31</v>
      </c>
      <c r="K15" s="9" t="s">
        <v>32</v>
      </c>
      <c r="L15" s="9" t="s">
        <v>33</v>
      </c>
      <c r="M15" s="36">
        <v>19000</v>
      </c>
    </row>
    <row r="16" spans="1:13" s="6" customFormat="1" ht="17.25" customHeight="1">
      <c r="A16" s="21"/>
      <c r="B16" s="11"/>
      <c r="C16" s="5"/>
      <c r="D16" s="19"/>
      <c r="E16" s="19"/>
      <c r="F16" s="19"/>
      <c r="G16" s="19"/>
      <c r="H16" s="19"/>
      <c r="I16" s="19"/>
      <c r="J16" s="9" t="s">
        <v>31</v>
      </c>
      <c r="K16" s="9" t="s">
        <v>32</v>
      </c>
      <c r="L16" s="9" t="s">
        <v>34</v>
      </c>
      <c r="M16" s="36">
        <v>280754.1</v>
      </c>
    </row>
    <row r="17" spans="1:13" s="6" customFormat="1" ht="15" customHeight="1">
      <c r="A17" s="21"/>
      <c r="B17" s="11"/>
      <c r="C17" s="5"/>
      <c r="D17" s="19"/>
      <c r="E17" s="19"/>
      <c r="F17" s="19"/>
      <c r="G17" s="19"/>
      <c r="H17" s="19"/>
      <c r="I17" s="19"/>
      <c r="J17" s="9" t="s">
        <v>31</v>
      </c>
      <c r="K17" s="9" t="s">
        <v>32</v>
      </c>
      <c r="L17" s="9" t="s">
        <v>35</v>
      </c>
      <c r="M17" s="36">
        <v>15500</v>
      </c>
    </row>
    <row r="18" spans="1:13" s="6" customFormat="1" ht="15" customHeight="1">
      <c r="A18" s="21"/>
      <c r="B18" s="11"/>
      <c r="C18" s="5"/>
      <c r="D18" s="19"/>
      <c r="E18" s="19"/>
      <c r="F18" s="19"/>
      <c r="G18" s="19"/>
      <c r="H18" s="19"/>
      <c r="I18" s="19"/>
      <c r="J18" s="10" t="s">
        <v>25</v>
      </c>
      <c r="K18" s="10" t="s">
        <v>36</v>
      </c>
      <c r="L18" s="10" t="s">
        <v>37</v>
      </c>
      <c r="M18" s="36">
        <v>90933</v>
      </c>
    </row>
    <row r="19" spans="1:13" s="6" customFormat="1" ht="15.75" customHeight="1">
      <c r="A19" s="21"/>
      <c r="B19" s="11"/>
      <c r="C19" s="5"/>
      <c r="D19" s="19"/>
      <c r="E19" s="19"/>
      <c r="F19" s="19"/>
      <c r="G19" s="19"/>
      <c r="H19" s="19"/>
      <c r="I19" s="19"/>
      <c r="J19" s="10" t="s">
        <v>25</v>
      </c>
      <c r="K19" s="10" t="s">
        <v>36</v>
      </c>
      <c r="L19" s="10" t="s">
        <v>38</v>
      </c>
      <c r="M19" s="36">
        <v>2862</v>
      </c>
    </row>
    <row r="20" spans="1:13" s="6" customFormat="1" ht="17.25" customHeight="1">
      <c r="A20" s="21"/>
      <c r="B20" s="11"/>
      <c r="C20" s="5"/>
      <c r="D20" s="19"/>
      <c r="E20" s="19"/>
      <c r="F20" s="19"/>
      <c r="G20" s="19"/>
      <c r="H20" s="19"/>
      <c r="I20" s="19"/>
      <c r="J20" s="10" t="s">
        <v>25</v>
      </c>
      <c r="K20" s="10" t="s">
        <v>36</v>
      </c>
      <c r="L20" s="10" t="s">
        <v>39</v>
      </c>
      <c r="M20" s="36">
        <v>11938</v>
      </c>
    </row>
    <row r="21" spans="1:13" s="6" customFormat="1" ht="17.25" customHeight="1">
      <c r="A21" s="21"/>
      <c r="B21" s="11"/>
      <c r="C21" s="5"/>
      <c r="D21" s="19"/>
      <c r="E21" s="19"/>
      <c r="F21" s="19"/>
      <c r="G21" s="19"/>
      <c r="H21" s="19"/>
      <c r="I21" s="19"/>
      <c r="J21" s="10" t="s">
        <v>25</v>
      </c>
      <c r="K21" s="10" t="s">
        <v>36</v>
      </c>
      <c r="L21" s="10" t="s">
        <v>27</v>
      </c>
      <c r="M21" s="36">
        <v>27621</v>
      </c>
    </row>
    <row r="22" spans="1:13" s="6" customFormat="1" ht="15" customHeight="1">
      <c r="A22" s="21"/>
      <c r="B22" s="11"/>
      <c r="C22" s="5"/>
      <c r="D22" s="19"/>
      <c r="E22" s="19"/>
      <c r="F22" s="19"/>
      <c r="G22" s="19"/>
      <c r="H22" s="19"/>
      <c r="I22" s="19"/>
      <c r="J22" s="10" t="s">
        <v>25</v>
      </c>
      <c r="K22" s="10" t="s">
        <v>36</v>
      </c>
      <c r="L22" s="10" t="s">
        <v>40</v>
      </c>
      <c r="M22" s="36">
        <v>79</v>
      </c>
    </row>
    <row r="23" spans="1:13" s="6" customFormat="1" ht="15.75" customHeight="1">
      <c r="A23" s="21"/>
      <c r="B23" s="11"/>
      <c r="C23" s="5"/>
      <c r="D23" s="19"/>
      <c r="E23" s="19"/>
      <c r="F23" s="19"/>
      <c r="G23" s="19"/>
      <c r="H23" s="19"/>
      <c r="I23" s="19"/>
      <c r="J23" s="10" t="s">
        <v>25</v>
      </c>
      <c r="K23" s="10" t="s">
        <v>36</v>
      </c>
      <c r="L23" s="10" t="s">
        <v>41</v>
      </c>
      <c r="M23" s="36">
        <v>160</v>
      </c>
    </row>
    <row r="24" spans="1:13" s="6" customFormat="1" ht="54" customHeight="1">
      <c r="A24" s="21"/>
      <c r="B24" s="12" t="s">
        <v>47</v>
      </c>
      <c r="C24" s="5"/>
      <c r="D24" s="19" t="s">
        <v>24</v>
      </c>
      <c r="E24" s="19" t="s">
        <v>24</v>
      </c>
      <c r="F24" s="12" t="s">
        <v>75</v>
      </c>
      <c r="G24" s="19" t="s">
        <v>43</v>
      </c>
      <c r="H24" s="19">
        <v>1872</v>
      </c>
      <c r="I24" s="5">
        <v>1885</v>
      </c>
      <c r="J24" s="9" t="s">
        <v>21</v>
      </c>
      <c r="K24" s="9" t="s">
        <v>21</v>
      </c>
      <c r="L24" s="4" t="s">
        <v>21</v>
      </c>
      <c r="M24" s="37">
        <v>22439.2</v>
      </c>
    </row>
    <row r="25" spans="1:13" s="6" customFormat="1" ht="16.5" customHeight="1">
      <c r="A25" s="21"/>
      <c r="B25" s="11"/>
      <c r="C25" s="12"/>
      <c r="D25" s="4"/>
      <c r="E25" s="4"/>
      <c r="F25" s="12"/>
      <c r="G25" s="19"/>
      <c r="H25" s="19"/>
      <c r="I25" s="5"/>
      <c r="J25" s="9" t="s">
        <v>25</v>
      </c>
      <c r="K25" s="9" t="s">
        <v>26</v>
      </c>
      <c r="L25" s="4">
        <v>244</v>
      </c>
      <c r="M25" s="37">
        <v>39.7</v>
      </c>
    </row>
    <row r="26" spans="1:13" s="6" customFormat="1" ht="18" customHeight="1">
      <c r="A26" s="21"/>
      <c r="B26" s="11"/>
      <c r="C26" s="12"/>
      <c r="D26" s="4"/>
      <c r="E26" s="4"/>
      <c r="F26" s="12"/>
      <c r="G26" s="19"/>
      <c r="H26" s="19"/>
      <c r="I26" s="5"/>
      <c r="J26" s="9" t="s">
        <v>25</v>
      </c>
      <c r="K26" s="9" t="s">
        <v>26</v>
      </c>
      <c r="L26" s="4">
        <v>360</v>
      </c>
      <c r="M26" s="37">
        <v>7918.6</v>
      </c>
    </row>
    <row r="27" spans="1:13" s="6" customFormat="1" ht="18.75" customHeight="1">
      <c r="A27" s="21"/>
      <c r="B27" s="11"/>
      <c r="C27" s="12"/>
      <c r="D27" s="4"/>
      <c r="E27" s="4"/>
      <c r="F27" s="12"/>
      <c r="G27" s="19"/>
      <c r="H27" s="19"/>
      <c r="I27" s="5"/>
      <c r="J27" s="9" t="s">
        <v>25</v>
      </c>
      <c r="K27" s="9" t="s">
        <v>26</v>
      </c>
      <c r="L27" s="4">
        <v>810</v>
      </c>
      <c r="M27" s="37">
        <v>14480.9</v>
      </c>
    </row>
    <row r="28" spans="1:13" s="6" customFormat="1" ht="144" customHeight="1">
      <c r="A28" s="21"/>
      <c r="B28" s="12" t="s">
        <v>46</v>
      </c>
      <c r="C28" s="5"/>
      <c r="D28" s="19" t="s">
        <v>24</v>
      </c>
      <c r="E28" s="19" t="s">
        <v>24</v>
      </c>
      <c r="F28" s="12" t="s">
        <v>99</v>
      </c>
      <c r="G28" s="19" t="s">
        <v>43</v>
      </c>
      <c r="H28" s="19">
        <v>370</v>
      </c>
      <c r="I28" s="5">
        <f>358+94</f>
        <v>452</v>
      </c>
      <c r="J28" s="9" t="s">
        <v>21</v>
      </c>
      <c r="K28" s="9" t="s">
        <v>21</v>
      </c>
      <c r="L28" s="4" t="s">
        <v>21</v>
      </c>
      <c r="M28" s="37">
        <f>21468.4+5649.3</f>
        <v>27117.7</v>
      </c>
    </row>
    <row r="29" spans="1:13" s="6" customFormat="1" ht="18.75" customHeight="1">
      <c r="A29" s="21"/>
      <c r="B29" s="12"/>
      <c r="C29" s="12"/>
      <c r="D29" s="4"/>
      <c r="E29" s="4"/>
      <c r="F29" s="12"/>
      <c r="G29" s="19"/>
      <c r="H29" s="19"/>
      <c r="I29" s="5"/>
      <c r="J29" s="9" t="s">
        <v>25</v>
      </c>
      <c r="K29" s="9" t="s">
        <v>26</v>
      </c>
      <c r="L29" s="4">
        <v>810</v>
      </c>
      <c r="M29" s="37">
        <f>21408.4+5649.3</f>
        <v>27057.7</v>
      </c>
    </row>
    <row r="30" spans="1:13" s="6" customFormat="1" ht="18" customHeight="1">
      <c r="A30" s="21"/>
      <c r="B30" s="12"/>
      <c r="C30" s="12"/>
      <c r="D30" s="4"/>
      <c r="E30" s="4"/>
      <c r="F30" s="12"/>
      <c r="G30" s="19"/>
      <c r="H30" s="19"/>
      <c r="I30" s="5"/>
      <c r="J30" s="9" t="s">
        <v>25</v>
      </c>
      <c r="K30" s="9" t="s">
        <v>26</v>
      </c>
      <c r="L30" s="4">
        <v>244</v>
      </c>
      <c r="M30" s="37">
        <v>60</v>
      </c>
    </row>
    <row r="31" spans="1:13" s="6" customFormat="1" ht="147" customHeight="1">
      <c r="A31" s="21"/>
      <c r="B31" s="12" t="s">
        <v>48</v>
      </c>
      <c r="C31" s="12"/>
      <c r="D31" s="19" t="s">
        <v>24</v>
      </c>
      <c r="E31" s="19" t="s">
        <v>24</v>
      </c>
      <c r="F31" s="12" t="s">
        <v>76</v>
      </c>
      <c r="G31" s="19" t="s">
        <v>43</v>
      </c>
      <c r="H31" s="19">
        <v>34</v>
      </c>
      <c r="I31" s="5">
        <v>30</v>
      </c>
      <c r="J31" s="5" t="s">
        <v>21</v>
      </c>
      <c r="K31" s="5" t="s">
        <v>21</v>
      </c>
      <c r="L31" s="4" t="s">
        <v>21</v>
      </c>
      <c r="M31" s="37">
        <v>1477.3</v>
      </c>
    </row>
    <row r="32" spans="1:13" s="6" customFormat="1" ht="18.75" customHeight="1">
      <c r="A32" s="21"/>
      <c r="B32" s="12"/>
      <c r="C32" s="12"/>
      <c r="D32" s="4"/>
      <c r="E32" s="4"/>
      <c r="F32" s="12"/>
      <c r="G32" s="19"/>
      <c r="H32" s="19"/>
      <c r="I32" s="5"/>
      <c r="J32" s="9" t="s">
        <v>25</v>
      </c>
      <c r="K32" s="9" t="s">
        <v>26</v>
      </c>
      <c r="L32" s="4">
        <v>244</v>
      </c>
      <c r="M32" s="37">
        <v>1098.9</v>
      </c>
    </row>
    <row r="33" spans="1:13" s="6" customFormat="1" ht="19.5" customHeight="1">
      <c r="A33" s="21"/>
      <c r="B33" s="12"/>
      <c r="C33" s="12"/>
      <c r="D33" s="4"/>
      <c r="E33" s="4"/>
      <c r="F33" s="12"/>
      <c r="G33" s="19"/>
      <c r="H33" s="19"/>
      <c r="I33" s="5"/>
      <c r="J33" s="9" t="s">
        <v>25</v>
      </c>
      <c r="K33" s="9" t="s">
        <v>26</v>
      </c>
      <c r="L33" s="4">
        <v>360</v>
      </c>
      <c r="M33" s="37">
        <v>378.4</v>
      </c>
    </row>
    <row r="34" spans="1:13" s="6" customFormat="1" ht="60" customHeight="1">
      <c r="A34" s="21"/>
      <c r="B34" s="12" t="s">
        <v>100</v>
      </c>
      <c r="C34" s="12"/>
      <c r="D34" s="19" t="s">
        <v>24</v>
      </c>
      <c r="E34" s="19" t="s">
        <v>24</v>
      </c>
      <c r="F34" s="12" t="s">
        <v>77</v>
      </c>
      <c r="G34" s="19" t="s">
        <v>45</v>
      </c>
      <c r="H34" s="19">
        <v>30000</v>
      </c>
      <c r="I34" s="5">
        <v>30000</v>
      </c>
      <c r="J34" s="9" t="s">
        <v>25</v>
      </c>
      <c r="K34" s="9" t="s">
        <v>26</v>
      </c>
      <c r="L34" s="4">
        <v>244</v>
      </c>
      <c r="M34" s="37">
        <v>1260</v>
      </c>
    </row>
    <row r="35" spans="1:13" s="6" customFormat="1" ht="92.25" customHeight="1">
      <c r="A35" s="21"/>
      <c r="B35" s="12" t="s">
        <v>101</v>
      </c>
      <c r="C35" s="12"/>
      <c r="D35" s="19" t="s">
        <v>24</v>
      </c>
      <c r="E35" s="19" t="s">
        <v>24</v>
      </c>
      <c r="F35" s="12" t="s">
        <v>78</v>
      </c>
      <c r="G35" s="19" t="s">
        <v>43</v>
      </c>
      <c r="H35" s="19">
        <v>2103</v>
      </c>
      <c r="I35" s="5">
        <v>1863</v>
      </c>
      <c r="J35" s="5" t="s">
        <v>21</v>
      </c>
      <c r="K35" s="5" t="s">
        <v>21</v>
      </c>
      <c r="L35" s="19" t="s">
        <v>21</v>
      </c>
      <c r="M35" s="37">
        <v>35495.2</v>
      </c>
    </row>
    <row r="36" spans="1:13" s="6" customFormat="1" ht="20.25" customHeight="1">
      <c r="A36" s="21"/>
      <c r="B36" s="12"/>
      <c r="C36" s="12"/>
      <c r="D36" s="4"/>
      <c r="E36" s="4"/>
      <c r="F36" s="12"/>
      <c r="G36" s="19"/>
      <c r="H36" s="19"/>
      <c r="I36" s="5"/>
      <c r="J36" s="9" t="s">
        <v>25</v>
      </c>
      <c r="K36" s="9" t="s">
        <v>26</v>
      </c>
      <c r="L36" s="4">
        <v>244</v>
      </c>
      <c r="M36" s="37">
        <v>25910.1</v>
      </c>
    </row>
    <row r="37" spans="1:13" s="6" customFormat="1" ht="19.5" customHeight="1">
      <c r="A37" s="21"/>
      <c r="B37" s="12"/>
      <c r="C37" s="12"/>
      <c r="D37" s="4"/>
      <c r="E37" s="4"/>
      <c r="F37" s="12"/>
      <c r="G37" s="19"/>
      <c r="H37" s="19"/>
      <c r="I37" s="5"/>
      <c r="J37" s="9" t="s">
        <v>25</v>
      </c>
      <c r="K37" s="9" t="s">
        <v>26</v>
      </c>
      <c r="L37" s="4">
        <v>621</v>
      </c>
      <c r="M37" s="37">
        <v>9585.1</v>
      </c>
    </row>
    <row r="38" spans="1:13" s="6" customFormat="1" ht="133.5" customHeight="1">
      <c r="A38" s="21"/>
      <c r="B38" s="12"/>
      <c r="C38" s="12"/>
      <c r="D38" s="4"/>
      <c r="E38" s="4"/>
      <c r="F38" s="12" t="s">
        <v>102</v>
      </c>
      <c r="G38" s="19" t="s">
        <v>20</v>
      </c>
      <c r="H38" s="19">
        <v>70</v>
      </c>
      <c r="I38" s="5">
        <v>70</v>
      </c>
      <c r="J38" s="5" t="s">
        <v>49</v>
      </c>
      <c r="K38" s="5" t="s">
        <v>49</v>
      </c>
      <c r="L38" s="19" t="s">
        <v>49</v>
      </c>
      <c r="M38" s="37" t="s">
        <v>49</v>
      </c>
    </row>
    <row r="39" spans="1:13" s="6" customFormat="1" ht="83.25" customHeight="1">
      <c r="A39" s="21"/>
      <c r="B39" s="12" t="s">
        <v>103</v>
      </c>
      <c r="C39" s="12"/>
      <c r="D39" s="19" t="s">
        <v>24</v>
      </c>
      <c r="E39" s="19" t="s">
        <v>24</v>
      </c>
      <c r="F39" s="12" t="s">
        <v>79</v>
      </c>
      <c r="G39" s="19" t="s">
        <v>43</v>
      </c>
      <c r="H39" s="19">
        <v>19690</v>
      </c>
      <c r="I39" s="5">
        <v>19100</v>
      </c>
      <c r="J39" s="9" t="s">
        <v>25</v>
      </c>
      <c r="K39" s="9" t="s">
        <v>26</v>
      </c>
      <c r="L39" s="4">
        <v>244</v>
      </c>
      <c r="M39" s="37">
        <v>1786</v>
      </c>
    </row>
    <row r="40" spans="1:13" s="6" customFormat="1" ht="69" customHeight="1">
      <c r="A40" s="21"/>
      <c r="B40" s="12" t="s">
        <v>50</v>
      </c>
      <c r="C40" s="12"/>
      <c r="D40" s="19" t="s">
        <v>24</v>
      </c>
      <c r="E40" s="19" t="s">
        <v>24</v>
      </c>
      <c r="F40" s="12" t="s">
        <v>80</v>
      </c>
      <c r="G40" s="19" t="s">
        <v>43</v>
      </c>
      <c r="H40" s="19">
        <v>1050</v>
      </c>
      <c r="I40" s="5">
        <v>1043</v>
      </c>
      <c r="J40" s="5" t="s">
        <v>21</v>
      </c>
      <c r="K40" s="5" t="s">
        <v>21</v>
      </c>
      <c r="L40" s="4" t="s">
        <v>21</v>
      </c>
      <c r="M40" s="37" t="s">
        <v>123</v>
      </c>
    </row>
    <row r="41" spans="1:13" s="6" customFormat="1" ht="81.75" customHeight="1">
      <c r="A41" s="21"/>
      <c r="B41" s="12" t="s">
        <v>65</v>
      </c>
      <c r="C41" s="12"/>
      <c r="D41" s="19" t="s">
        <v>24</v>
      </c>
      <c r="E41" s="19" t="s">
        <v>24</v>
      </c>
      <c r="F41" s="12" t="s">
        <v>104</v>
      </c>
      <c r="G41" s="19" t="s">
        <v>43</v>
      </c>
      <c r="H41" s="19">
        <v>2264</v>
      </c>
      <c r="I41" s="5">
        <v>2264</v>
      </c>
      <c r="J41" s="5" t="s">
        <v>21</v>
      </c>
      <c r="K41" s="5" t="s">
        <v>21</v>
      </c>
      <c r="L41" s="19" t="s">
        <v>21</v>
      </c>
      <c r="M41" s="37">
        <v>4680.4</v>
      </c>
    </row>
    <row r="42" spans="1:13" s="6" customFormat="1" ht="14.25" customHeight="1">
      <c r="A42" s="21"/>
      <c r="B42" s="12"/>
      <c r="C42" s="12"/>
      <c r="D42" s="4"/>
      <c r="E42" s="4"/>
      <c r="F42" s="12"/>
      <c r="G42" s="19"/>
      <c r="H42" s="19"/>
      <c r="I42" s="5"/>
      <c r="J42" s="9" t="s">
        <v>25</v>
      </c>
      <c r="K42" s="9" t="s">
        <v>26</v>
      </c>
      <c r="L42" s="19">
        <v>244</v>
      </c>
      <c r="M42" s="37">
        <v>18</v>
      </c>
    </row>
    <row r="43" spans="1:13" s="6" customFormat="1" ht="15" customHeight="1">
      <c r="A43" s="21"/>
      <c r="B43" s="12"/>
      <c r="C43" s="12"/>
      <c r="D43" s="4"/>
      <c r="E43" s="4"/>
      <c r="F43" s="12"/>
      <c r="G43" s="19"/>
      <c r="H43" s="19"/>
      <c r="I43" s="5"/>
      <c r="J43" s="9" t="s">
        <v>25</v>
      </c>
      <c r="K43" s="9" t="s">
        <v>26</v>
      </c>
      <c r="L43" s="19">
        <v>360</v>
      </c>
      <c r="M43" s="37">
        <v>4662.4</v>
      </c>
    </row>
    <row r="44" spans="1:13" s="6" customFormat="1" ht="106.5" customHeight="1">
      <c r="A44" s="21"/>
      <c r="B44" s="12" t="s">
        <v>105</v>
      </c>
      <c r="C44" s="12"/>
      <c r="D44" s="19" t="s">
        <v>24</v>
      </c>
      <c r="E44" s="19" t="s">
        <v>24</v>
      </c>
      <c r="F44" s="12" t="s">
        <v>106</v>
      </c>
      <c r="G44" s="19" t="s">
        <v>43</v>
      </c>
      <c r="H44" s="19">
        <v>61</v>
      </c>
      <c r="I44" s="5">
        <v>40</v>
      </c>
      <c r="J44" s="5" t="s">
        <v>21</v>
      </c>
      <c r="K44" s="5" t="s">
        <v>21</v>
      </c>
      <c r="L44" s="19" t="s">
        <v>21</v>
      </c>
      <c r="M44" s="37">
        <v>1510.2</v>
      </c>
    </row>
    <row r="45" spans="1:13" s="6" customFormat="1" ht="18" customHeight="1">
      <c r="A45" s="21"/>
      <c r="B45" s="12"/>
      <c r="C45" s="12"/>
      <c r="D45" s="4"/>
      <c r="E45" s="4"/>
      <c r="F45" s="12"/>
      <c r="G45" s="19"/>
      <c r="H45" s="19"/>
      <c r="I45" s="5"/>
      <c r="J45" s="9" t="s">
        <v>25</v>
      </c>
      <c r="K45" s="9" t="s">
        <v>26</v>
      </c>
      <c r="L45" s="19">
        <v>244</v>
      </c>
      <c r="M45" s="37">
        <v>0.6</v>
      </c>
    </row>
    <row r="46" spans="1:13" s="6" customFormat="1" ht="16.5" customHeight="1">
      <c r="A46" s="21"/>
      <c r="B46" s="12"/>
      <c r="C46" s="12"/>
      <c r="D46" s="4"/>
      <c r="E46" s="4"/>
      <c r="F46" s="12"/>
      <c r="G46" s="19"/>
      <c r="H46" s="19"/>
      <c r="I46" s="5"/>
      <c r="J46" s="9" t="s">
        <v>25</v>
      </c>
      <c r="K46" s="9" t="s">
        <v>26</v>
      </c>
      <c r="L46" s="19">
        <v>360</v>
      </c>
      <c r="M46" s="37">
        <v>168.4</v>
      </c>
    </row>
    <row r="47" spans="1:13" s="6" customFormat="1" ht="16.5" customHeight="1">
      <c r="A47" s="21"/>
      <c r="B47" s="12"/>
      <c r="C47" s="12"/>
      <c r="D47" s="4"/>
      <c r="E47" s="4"/>
      <c r="F47" s="12"/>
      <c r="G47" s="19"/>
      <c r="H47" s="19"/>
      <c r="I47" s="5"/>
      <c r="J47" s="9" t="s">
        <v>25</v>
      </c>
      <c r="K47" s="9" t="s">
        <v>26</v>
      </c>
      <c r="L47" s="19">
        <v>810</v>
      </c>
      <c r="M47" s="37">
        <v>1341.2</v>
      </c>
    </row>
    <row r="48" spans="1:13" s="6" customFormat="1" ht="72" customHeight="1">
      <c r="A48" s="21"/>
      <c r="B48" s="12" t="s">
        <v>51</v>
      </c>
      <c r="C48" s="12"/>
      <c r="D48" s="19" t="s">
        <v>24</v>
      </c>
      <c r="E48" s="19" t="s">
        <v>24</v>
      </c>
      <c r="F48" s="12" t="s">
        <v>81</v>
      </c>
      <c r="G48" s="19" t="s">
        <v>43</v>
      </c>
      <c r="H48" s="19">
        <v>330</v>
      </c>
      <c r="I48" s="5">
        <v>300</v>
      </c>
      <c r="J48" s="5" t="s">
        <v>21</v>
      </c>
      <c r="K48" s="5" t="s">
        <v>21</v>
      </c>
      <c r="L48" s="4" t="s">
        <v>21</v>
      </c>
      <c r="M48" s="37">
        <v>3775.6</v>
      </c>
    </row>
    <row r="49" spans="1:13" s="6" customFormat="1" ht="18" customHeight="1">
      <c r="A49" s="21"/>
      <c r="B49" s="12"/>
      <c r="C49" s="12"/>
      <c r="D49" s="4"/>
      <c r="E49" s="4"/>
      <c r="F49" s="12"/>
      <c r="G49" s="19"/>
      <c r="H49" s="19"/>
      <c r="I49" s="5"/>
      <c r="J49" s="9" t="s">
        <v>25</v>
      </c>
      <c r="K49" s="9" t="s">
        <v>26</v>
      </c>
      <c r="L49" s="4">
        <v>244</v>
      </c>
      <c r="M49" s="37">
        <v>18.9</v>
      </c>
    </row>
    <row r="50" spans="1:13" s="6" customFormat="1" ht="18" customHeight="1">
      <c r="A50" s="21"/>
      <c r="B50" s="12"/>
      <c r="C50" s="12"/>
      <c r="D50" s="4"/>
      <c r="E50" s="4"/>
      <c r="F50" s="12"/>
      <c r="G50" s="19"/>
      <c r="H50" s="19"/>
      <c r="I50" s="5"/>
      <c r="J50" s="9" t="s">
        <v>25</v>
      </c>
      <c r="K50" s="9" t="s">
        <v>26</v>
      </c>
      <c r="L50" s="4">
        <v>360</v>
      </c>
      <c r="M50" s="37">
        <v>3756.7</v>
      </c>
    </row>
    <row r="51" spans="1:13" s="6" customFormat="1" ht="81.75" customHeight="1">
      <c r="A51" s="21"/>
      <c r="B51" s="12" t="s">
        <v>52</v>
      </c>
      <c r="C51" s="12"/>
      <c r="D51" s="19" t="s">
        <v>24</v>
      </c>
      <c r="E51" s="19" t="s">
        <v>24</v>
      </c>
      <c r="F51" s="12" t="s">
        <v>82</v>
      </c>
      <c r="G51" s="19" t="s">
        <v>43</v>
      </c>
      <c r="H51" s="19">
        <v>1050</v>
      </c>
      <c r="I51" s="5">
        <v>1043</v>
      </c>
      <c r="J51" s="9" t="s">
        <v>25</v>
      </c>
      <c r="K51" s="9" t="s">
        <v>26</v>
      </c>
      <c r="L51" s="4">
        <v>244</v>
      </c>
      <c r="M51" s="37">
        <v>52.6</v>
      </c>
    </row>
    <row r="52" spans="1:13" s="6" customFormat="1" ht="109.5" customHeight="1">
      <c r="A52" s="21"/>
      <c r="B52" s="12" t="s">
        <v>107</v>
      </c>
      <c r="C52" s="12"/>
      <c r="D52" s="19" t="s">
        <v>24</v>
      </c>
      <c r="E52" s="19" t="s">
        <v>24</v>
      </c>
      <c r="F52" s="12" t="s">
        <v>83</v>
      </c>
      <c r="G52" s="19" t="s">
        <v>43</v>
      </c>
      <c r="H52" s="19">
        <v>130</v>
      </c>
      <c r="I52" s="5">
        <v>140</v>
      </c>
      <c r="J52" s="5" t="s">
        <v>21</v>
      </c>
      <c r="K52" s="5" t="s">
        <v>21</v>
      </c>
      <c r="L52" s="19" t="s">
        <v>21</v>
      </c>
      <c r="M52" s="37">
        <v>2668.1</v>
      </c>
    </row>
    <row r="53" spans="1:13" s="6" customFormat="1" ht="17.25" customHeight="1">
      <c r="A53" s="21"/>
      <c r="B53" s="12"/>
      <c r="C53" s="12"/>
      <c r="D53" s="4"/>
      <c r="E53" s="4"/>
      <c r="F53" s="12"/>
      <c r="G53" s="19"/>
      <c r="H53" s="19"/>
      <c r="I53" s="5"/>
      <c r="J53" s="9" t="s">
        <v>25</v>
      </c>
      <c r="K53" s="9" t="s">
        <v>26</v>
      </c>
      <c r="L53" s="4">
        <v>244</v>
      </c>
      <c r="M53" s="37">
        <v>1577.9</v>
      </c>
    </row>
    <row r="54" spans="1:13" s="6" customFormat="1" ht="17.25" customHeight="1">
      <c r="A54" s="21"/>
      <c r="B54" s="12"/>
      <c r="C54" s="12"/>
      <c r="D54" s="4"/>
      <c r="E54" s="4"/>
      <c r="F54" s="12"/>
      <c r="G54" s="19"/>
      <c r="H54" s="19"/>
      <c r="I54" s="5"/>
      <c r="J54" s="9" t="s">
        <v>25</v>
      </c>
      <c r="K54" s="9" t="s">
        <v>26</v>
      </c>
      <c r="L54" s="4">
        <v>621</v>
      </c>
      <c r="M54" s="37">
        <v>1090.2</v>
      </c>
    </row>
    <row r="55" spans="1:13" s="6" customFormat="1" ht="107.25" customHeight="1">
      <c r="A55" s="21"/>
      <c r="B55" s="12" t="s">
        <v>53</v>
      </c>
      <c r="C55" s="12"/>
      <c r="D55" s="19" t="s">
        <v>24</v>
      </c>
      <c r="E55" s="19" t="s">
        <v>24</v>
      </c>
      <c r="F55" s="12" t="s">
        <v>84</v>
      </c>
      <c r="G55" s="19" t="s">
        <v>20</v>
      </c>
      <c r="H55" s="19">
        <v>83.2</v>
      </c>
      <c r="I55" s="5">
        <v>83.2</v>
      </c>
      <c r="J55" s="5">
        <v>1003</v>
      </c>
      <c r="K55" s="5">
        <v>5100201</v>
      </c>
      <c r="L55" s="4">
        <v>313</v>
      </c>
      <c r="M55" s="37">
        <v>280754.1</v>
      </c>
    </row>
    <row r="56" spans="1:13" s="6" customFormat="1" ht="146.25" customHeight="1">
      <c r="A56" s="21"/>
      <c r="B56" s="12" t="s">
        <v>54</v>
      </c>
      <c r="C56" s="12"/>
      <c r="D56" s="19" t="s">
        <v>24</v>
      </c>
      <c r="E56" s="19" t="s">
        <v>24</v>
      </c>
      <c r="F56" s="12" t="s">
        <v>108</v>
      </c>
      <c r="G56" s="19" t="s">
        <v>20</v>
      </c>
      <c r="H56" s="19">
        <v>25</v>
      </c>
      <c r="I56" s="5">
        <v>25</v>
      </c>
      <c r="J56" s="5">
        <v>1003</v>
      </c>
      <c r="K56" s="5">
        <v>5100201</v>
      </c>
      <c r="L56" s="4">
        <v>340</v>
      </c>
      <c r="M56" s="37">
        <v>19000</v>
      </c>
    </row>
    <row r="57" spans="1:13" s="15" customFormat="1" ht="78.75" customHeight="1">
      <c r="A57" s="14"/>
      <c r="B57" s="11" t="s">
        <v>109</v>
      </c>
      <c r="C57" s="5">
        <v>824</v>
      </c>
      <c r="D57" s="19" t="s">
        <v>24</v>
      </c>
      <c r="E57" s="19" t="s">
        <v>24</v>
      </c>
      <c r="F57" s="12" t="s">
        <v>85</v>
      </c>
      <c r="G57" s="19" t="s">
        <v>43</v>
      </c>
      <c r="H57" s="19">
        <v>48</v>
      </c>
      <c r="I57" s="5">
        <v>48</v>
      </c>
      <c r="J57" s="5" t="s">
        <v>21</v>
      </c>
      <c r="K57" s="5" t="s">
        <v>21</v>
      </c>
      <c r="L57" s="4" t="s">
        <v>21</v>
      </c>
      <c r="M57" s="35">
        <f>SUM(M58:M64)</f>
        <v>15042.6</v>
      </c>
    </row>
    <row r="58" spans="1:13" s="6" customFormat="1" ht="16.5" customHeight="1">
      <c r="A58" s="4"/>
      <c r="B58" s="12"/>
      <c r="C58" s="12"/>
      <c r="D58" s="4"/>
      <c r="E58" s="4"/>
      <c r="F58" s="12"/>
      <c r="G58" s="19"/>
      <c r="H58" s="19"/>
      <c r="I58" s="5"/>
      <c r="J58" s="9" t="s">
        <v>25</v>
      </c>
      <c r="K58" s="9" t="s">
        <v>42</v>
      </c>
      <c r="L58" s="9" t="s">
        <v>30</v>
      </c>
      <c r="M58" s="36">
        <v>3352.6</v>
      </c>
    </row>
    <row r="59" spans="1:13" s="6" customFormat="1" ht="15" customHeight="1">
      <c r="A59" s="4"/>
      <c r="B59" s="12"/>
      <c r="C59" s="12"/>
      <c r="D59" s="4"/>
      <c r="E59" s="4"/>
      <c r="F59" s="12"/>
      <c r="G59" s="19"/>
      <c r="H59" s="19"/>
      <c r="I59" s="5"/>
      <c r="J59" s="10" t="s">
        <v>25</v>
      </c>
      <c r="K59" s="10" t="s">
        <v>36</v>
      </c>
      <c r="L59" s="10" t="s">
        <v>37</v>
      </c>
      <c r="M59" s="36">
        <v>7957</v>
      </c>
    </row>
    <row r="60" spans="1:13" s="6" customFormat="1" ht="15.75" customHeight="1">
      <c r="A60" s="4"/>
      <c r="B60" s="12"/>
      <c r="C60" s="12"/>
      <c r="D60" s="4"/>
      <c r="E60" s="4"/>
      <c r="F60" s="12"/>
      <c r="G60" s="19"/>
      <c r="H60" s="19"/>
      <c r="I60" s="5"/>
      <c r="J60" s="10" t="s">
        <v>25</v>
      </c>
      <c r="K60" s="10" t="s">
        <v>36</v>
      </c>
      <c r="L60" s="10" t="s">
        <v>38</v>
      </c>
      <c r="M60" s="36">
        <v>250</v>
      </c>
    </row>
    <row r="61" spans="1:13" s="6" customFormat="1" ht="15.75" customHeight="1">
      <c r="A61" s="4"/>
      <c r="B61" s="12"/>
      <c r="C61" s="12"/>
      <c r="D61" s="4"/>
      <c r="E61" s="4"/>
      <c r="F61" s="12"/>
      <c r="G61" s="19"/>
      <c r="H61" s="19"/>
      <c r="I61" s="5"/>
      <c r="J61" s="10" t="s">
        <v>25</v>
      </c>
      <c r="K61" s="10" t="s">
        <v>36</v>
      </c>
      <c r="L61" s="10" t="s">
        <v>39</v>
      </c>
      <c r="M61" s="36">
        <v>1045</v>
      </c>
    </row>
    <row r="62" spans="1:13" s="6" customFormat="1" ht="15" customHeight="1">
      <c r="A62" s="4"/>
      <c r="B62" s="12"/>
      <c r="C62" s="12"/>
      <c r="D62" s="4"/>
      <c r="E62" s="4"/>
      <c r="F62" s="12"/>
      <c r="G62" s="19"/>
      <c r="H62" s="19"/>
      <c r="I62" s="5"/>
      <c r="J62" s="10" t="s">
        <v>25</v>
      </c>
      <c r="K62" s="10" t="s">
        <v>36</v>
      </c>
      <c r="L62" s="10" t="s">
        <v>27</v>
      </c>
      <c r="M62" s="36">
        <v>2417</v>
      </c>
    </row>
    <row r="63" spans="1:13" s="6" customFormat="1" ht="15.75" customHeight="1">
      <c r="A63" s="4"/>
      <c r="B63" s="12"/>
      <c r="C63" s="12"/>
      <c r="D63" s="4"/>
      <c r="E63" s="4"/>
      <c r="F63" s="12"/>
      <c r="G63" s="19"/>
      <c r="H63" s="19"/>
      <c r="I63" s="5"/>
      <c r="J63" s="10" t="s">
        <v>25</v>
      </c>
      <c r="K63" s="10" t="s">
        <v>36</v>
      </c>
      <c r="L63" s="10" t="s">
        <v>40</v>
      </c>
      <c r="M63" s="36">
        <v>7</v>
      </c>
    </row>
    <row r="64" spans="1:13" s="6" customFormat="1" ht="15.75" customHeight="1">
      <c r="A64" s="4"/>
      <c r="B64" s="12"/>
      <c r="C64" s="12"/>
      <c r="D64" s="4"/>
      <c r="E64" s="4"/>
      <c r="F64" s="12"/>
      <c r="G64" s="19"/>
      <c r="H64" s="19"/>
      <c r="I64" s="5"/>
      <c r="J64" s="10" t="s">
        <v>25</v>
      </c>
      <c r="K64" s="10" t="s">
        <v>36</v>
      </c>
      <c r="L64" s="10" t="s">
        <v>41</v>
      </c>
      <c r="M64" s="36">
        <v>14</v>
      </c>
    </row>
    <row r="65" spans="1:13" s="15" customFormat="1" ht="42" customHeight="1">
      <c r="A65" s="14"/>
      <c r="B65" s="11" t="s">
        <v>60</v>
      </c>
      <c r="C65" s="5">
        <v>824</v>
      </c>
      <c r="D65" s="19" t="s">
        <v>24</v>
      </c>
      <c r="E65" s="19" t="s">
        <v>24</v>
      </c>
      <c r="F65" s="5" t="s">
        <v>21</v>
      </c>
      <c r="G65" s="19" t="s">
        <v>21</v>
      </c>
      <c r="H65" s="19" t="s">
        <v>21</v>
      </c>
      <c r="I65" s="5" t="s">
        <v>21</v>
      </c>
      <c r="J65" s="5" t="s">
        <v>21</v>
      </c>
      <c r="K65" s="5" t="s">
        <v>21</v>
      </c>
      <c r="L65" s="19" t="s">
        <v>21</v>
      </c>
      <c r="M65" s="35">
        <f>SUM(M66:M72)</f>
        <v>27358.3</v>
      </c>
    </row>
    <row r="66" spans="1:13" s="6" customFormat="1" ht="15.75" customHeight="1">
      <c r="A66" s="4"/>
      <c r="B66" s="12"/>
      <c r="C66" s="12"/>
      <c r="D66" s="4"/>
      <c r="E66" s="4"/>
      <c r="F66" s="12"/>
      <c r="G66" s="19"/>
      <c r="H66" s="19"/>
      <c r="I66" s="5"/>
      <c r="J66" s="9" t="s">
        <v>25</v>
      </c>
      <c r="K66" s="9" t="s">
        <v>26</v>
      </c>
      <c r="L66" s="9" t="s">
        <v>30</v>
      </c>
      <c r="M66" s="36">
        <v>5649.3</v>
      </c>
    </row>
    <row r="67" spans="1:13" s="6" customFormat="1" ht="14.25" customHeight="1">
      <c r="A67" s="4"/>
      <c r="B67" s="12"/>
      <c r="C67" s="12"/>
      <c r="D67" s="4"/>
      <c r="E67" s="4"/>
      <c r="F67" s="12"/>
      <c r="G67" s="19"/>
      <c r="H67" s="19"/>
      <c r="I67" s="5"/>
      <c r="J67" s="10" t="s">
        <v>25</v>
      </c>
      <c r="K67" s="10" t="s">
        <v>36</v>
      </c>
      <c r="L67" s="10" t="s">
        <v>37</v>
      </c>
      <c r="M67" s="36">
        <v>14776</v>
      </c>
    </row>
    <row r="68" spans="1:13" s="6" customFormat="1" ht="12.75" customHeight="1">
      <c r="A68" s="4"/>
      <c r="B68" s="12"/>
      <c r="C68" s="12"/>
      <c r="D68" s="4"/>
      <c r="E68" s="4"/>
      <c r="F68" s="12"/>
      <c r="G68" s="19"/>
      <c r="H68" s="19"/>
      <c r="I68" s="5"/>
      <c r="J68" s="10" t="s">
        <v>25</v>
      </c>
      <c r="K68" s="10" t="s">
        <v>36</v>
      </c>
      <c r="L68" s="10" t="s">
        <v>38</v>
      </c>
      <c r="M68" s="36">
        <v>466</v>
      </c>
    </row>
    <row r="69" spans="1:13" s="6" customFormat="1" ht="14.25" customHeight="1">
      <c r="A69" s="4"/>
      <c r="B69" s="12"/>
      <c r="C69" s="12"/>
      <c r="D69" s="4"/>
      <c r="E69" s="4"/>
      <c r="F69" s="12"/>
      <c r="G69" s="19"/>
      <c r="H69" s="19"/>
      <c r="I69" s="5"/>
      <c r="J69" s="10" t="s">
        <v>25</v>
      </c>
      <c r="K69" s="10" t="s">
        <v>36</v>
      </c>
      <c r="L69" s="10" t="s">
        <v>39</v>
      </c>
      <c r="M69" s="36">
        <v>1940</v>
      </c>
    </row>
    <row r="70" spans="1:13" s="6" customFormat="1" ht="14.25" customHeight="1">
      <c r="A70" s="4"/>
      <c r="B70" s="12"/>
      <c r="C70" s="12"/>
      <c r="D70" s="4"/>
      <c r="E70" s="4"/>
      <c r="F70" s="12"/>
      <c r="G70" s="19"/>
      <c r="H70" s="19"/>
      <c r="I70" s="5"/>
      <c r="J70" s="10" t="s">
        <v>25</v>
      </c>
      <c r="K70" s="10" t="s">
        <v>36</v>
      </c>
      <c r="L70" s="10" t="s">
        <v>27</v>
      </c>
      <c r="M70" s="36">
        <v>4488</v>
      </c>
    </row>
    <row r="71" spans="1:13" s="6" customFormat="1" ht="15" customHeight="1">
      <c r="A71" s="4"/>
      <c r="B71" s="12"/>
      <c r="C71" s="12"/>
      <c r="D71" s="4"/>
      <c r="E71" s="4"/>
      <c r="F71" s="12"/>
      <c r="G71" s="19"/>
      <c r="H71" s="19"/>
      <c r="I71" s="5"/>
      <c r="J71" s="10" t="s">
        <v>25</v>
      </c>
      <c r="K71" s="10" t="s">
        <v>36</v>
      </c>
      <c r="L71" s="10" t="s">
        <v>40</v>
      </c>
      <c r="M71" s="36">
        <v>13</v>
      </c>
    </row>
    <row r="72" spans="1:13" s="6" customFormat="1" ht="12.75" customHeight="1">
      <c r="A72" s="4"/>
      <c r="B72" s="12"/>
      <c r="C72" s="12"/>
      <c r="D72" s="4"/>
      <c r="E72" s="4"/>
      <c r="F72" s="12"/>
      <c r="G72" s="19"/>
      <c r="H72" s="19"/>
      <c r="I72" s="5"/>
      <c r="J72" s="10" t="s">
        <v>25</v>
      </c>
      <c r="K72" s="10" t="s">
        <v>36</v>
      </c>
      <c r="L72" s="10" t="s">
        <v>41</v>
      </c>
      <c r="M72" s="36">
        <v>26</v>
      </c>
    </row>
    <row r="73" spans="1:13" s="6" customFormat="1" ht="84" customHeight="1">
      <c r="A73" s="4"/>
      <c r="B73" s="11" t="s">
        <v>110</v>
      </c>
      <c r="C73" s="12"/>
      <c r="D73" s="19" t="s">
        <v>24</v>
      </c>
      <c r="E73" s="19" t="s">
        <v>24</v>
      </c>
      <c r="F73" s="12" t="s">
        <v>111</v>
      </c>
      <c r="G73" s="19" t="s">
        <v>43</v>
      </c>
      <c r="H73" s="19">
        <v>90</v>
      </c>
      <c r="I73" s="5">
        <v>90</v>
      </c>
      <c r="J73" s="9" t="s">
        <v>25</v>
      </c>
      <c r="K73" s="9" t="s">
        <v>26</v>
      </c>
      <c r="L73" s="9" t="s">
        <v>30</v>
      </c>
      <c r="M73" s="37">
        <v>4421.2</v>
      </c>
    </row>
    <row r="74" spans="1:13" s="6" customFormat="1" ht="72" customHeight="1">
      <c r="A74" s="4"/>
      <c r="B74" s="11" t="s">
        <v>86</v>
      </c>
      <c r="C74" s="12"/>
      <c r="D74" s="19" t="s">
        <v>24</v>
      </c>
      <c r="E74" s="19" t="s">
        <v>24</v>
      </c>
      <c r="F74" s="12" t="s">
        <v>112</v>
      </c>
      <c r="G74" s="19" t="s">
        <v>43</v>
      </c>
      <c r="H74" s="19">
        <v>25</v>
      </c>
      <c r="I74" s="5">
        <v>25</v>
      </c>
      <c r="J74" s="9" t="s">
        <v>25</v>
      </c>
      <c r="K74" s="9" t="s">
        <v>26</v>
      </c>
      <c r="L74" s="9" t="s">
        <v>30</v>
      </c>
      <c r="M74" s="37">
        <v>1228.1</v>
      </c>
    </row>
    <row r="75" spans="1:13" s="15" customFormat="1" ht="25.5" customHeight="1">
      <c r="A75" s="14"/>
      <c r="B75" s="11" t="s">
        <v>113</v>
      </c>
      <c r="C75" s="11"/>
      <c r="D75" s="11"/>
      <c r="E75" s="11"/>
      <c r="F75" s="11"/>
      <c r="G75" s="26"/>
      <c r="H75" s="26"/>
      <c r="I75" s="26"/>
      <c r="J75" s="11"/>
      <c r="K75" s="11"/>
      <c r="L75" s="11"/>
      <c r="M75" s="38">
        <f>M76+M78</f>
        <v>2697.7</v>
      </c>
    </row>
    <row r="76" spans="1:13" s="15" customFormat="1" ht="26.25">
      <c r="A76" s="14"/>
      <c r="B76" s="11" t="s">
        <v>61</v>
      </c>
      <c r="C76" s="11"/>
      <c r="D76" s="19" t="s">
        <v>22</v>
      </c>
      <c r="E76" s="19" t="s">
        <v>23</v>
      </c>
      <c r="F76" s="12" t="s">
        <v>87</v>
      </c>
      <c r="G76" s="19" t="s">
        <v>20</v>
      </c>
      <c r="H76" s="19">
        <v>62.3</v>
      </c>
      <c r="I76" s="5">
        <v>62.5</v>
      </c>
      <c r="J76" s="9"/>
      <c r="K76" s="9"/>
      <c r="L76" s="9"/>
      <c r="M76" s="35">
        <f>M77</f>
        <v>1348.9</v>
      </c>
    </row>
    <row r="77" spans="1:13" s="15" customFormat="1" ht="12.75">
      <c r="A77" s="14"/>
      <c r="B77" s="11"/>
      <c r="C77" s="11"/>
      <c r="D77" s="19"/>
      <c r="E77" s="19"/>
      <c r="F77" s="12"/>
      <c r="G77" s="19"/>
      <c r="H77" s="19"/>
      <c r="I77" s="5"/>
      <c r="J77" s="9" t="s">
        <v>25</v>
      </c>
      <c r="K77" s="9" t="s">
        <v>57</v>
      </c>
      <c r="L77" s="9" t="s">
        <v>29</v>
      </c>
      <c r="M77" s="37">
        <v>1348.9</v>
      </c>
    </row>
    <row r="78" spans="1:13" s="15" customFormat="1" ht="155.25" customHeight="1">
      <c r="A78" s="14"/>
      <c r="B78" s="11" t="s">
        <v>62</v>
      </c>
      <c r="C78" s="11"/>
      <c r="D78" s="19" t="s">
        <v>22</v>
      </c>
      <c r="E78" s="19" t="s">
        <v>23</v>
      </c>
      <c r="F78" s="12" t="s">
        <v>124</v>
      </c>
      <c r="G78" s="19" t="s">
        <v>20</v>
      </c>
      <c r="H78" s="22">
        <v>93</v>
      </c>
      <c r="I78" s="13">
        <v>93</v>
      </c>
      <c r="J78" s="9"/>
      <c r="K78" s="9"/>
      <c r="L78" s="9"/>
      <c r="M78" s="35">
        <f>M79</f>
        <v>1348.8</v>
      </c>
    </row>
    <row r="79" spans="1:13" s="6" customFormat="1" ht="12.75">
      <c r="A79" s="4"/>
      <c r="B79" s="11"/>
      <c r="C79" s="12"/>
      <c r="D79" s="19"/>
      <c r="E79" s="19"/>
      <c r="F79" s="12"/>
      <c r="G79" s="19"/>
      <c r="H79" s="22"/>
      <c r="I79" s="13"/>
      <c r="J79" s="9" t="s">
        <v>25</v>
      </c>
      <c r="K79" s="9" t="s">
        <v>57</v>
      </c>
      <c r="L79" s="9" t="s">
        <v>29</v>
      </c>
      <c r="M79" s="37">
        <v>1348.8</v>
      </c>
    </row>
    <row r="80" spans="1:13" s="6" customFormat="1" ht="17.25" customHeight="1">
      <c r="A80" s="4"/>
      <c r="B80" s="11" t="s">
        <v>95</v>
      </c>
      <c r="C80" s="12"/>
      <c r="D80" s="19"/>
      <c r="E80" s="19"/>
      <c r="F80" s="12"/>
      <c r="G80" s="19"/>
      <c r="H80" s="19"/>
      <c r="I80" s="5"/>
      <c r="J80" s="9"/>
      <c r="K80" s="9"/>
      <c r="L80" s="9"/>
      <c r="M80" s="35">
        <f>M81+M88</f>
        <v>11947</v>
      </c>
    </row>
    <row r="81" spans="1:13" s="15" customFormat="1" ht="68.25" customHeight="1">
      <c r="A81" s="14"/>
      <c r="B81" s="23" t="s">
        <v>114</v>
      </c>
      <c r="C81" s="32"/>
      <c r="D81" s="5" t="s">
        <v>18</v>
      </c>
      <c r="E81" s="5" t="s">
        <v>19</v>
      </c>
      <c r="F81" s="12" t="s">
        <v>115</v>
      </c>
      <c r="G81" s="5" t="s">
        <v>20</v>
      </c>
      <c r="H81" s="5">
        <v>11</v>
      </c>
      <c r="I81" s="5">
        <v>8</v>
      </c>
      <c r="J81" s="5"/>
      <c r="K81" s="5"/>
      <c r="L81" s="1"/>
      <c r="M81" s="38">
        <f>SUM(M82:M87)</f>
        <v>4394</v>
      </c>
    </row>
    <row r="82" spans="1:13" s="6" customFormat="1" ht="12.75">
      <c r="A82" s="4"/>
      <c r="B82" s="24"/>
      <c r="C82" s="33"/>
      <c r="D82" s="1"/>
      <c r="E82" s="1"/>
      <c r="F82" s="1"/>
      <c r="G82" s="1"/>
      <c r="H82" s="1"/>
      <c r="I82" s="1"/>
      <c r="J82" s="1" t="s">
        <v>25</v>
      </c>
      <c r="K82" s="1" t="s">
        <v>36</v>
      </c>
      <c r="L82" s="1" t="s">
        <v>37</v>
      </c>
      <c r="M82" s="36">
        <v>2992</v>
      </c>
    </row>
    <row r="83" spans="1:13" s="6" customFormat="1" ht="12.75">
      <c r="A83" s="4"/>
      <c r="B83" s="24"/>
      <c r="C83" s="33"/>
      <c r="D83" s="1"/>
      <c r="E83" s="1"/>
      <c r="F83" s="1"/>
      <c r="G83" s="1"/>
      <c r="H83" s="1"/>
      <c r="I83" s="1"/>
      <c r="J83" s="1" t="s">
        <v>25</v>
      </c>
      <c r="K83" s="1" t="s">
        <v>36</v>
      </c>
      <c r="L83" s="1" t="s">
        <v>38</v>
      </c>
      <c r="M83" s="36">
        <v>94</v>
      </c>
    </row>
    <row r="84" spans="1:13" s="6" customFormat="1" ht="12.75">
      <c r="A84" s="4"/>
      <c r="B84" s="24"/>
      <c r="C84" s="33"/>
      <c r="D84" s="1"/>
      <c r="E84" s="1"/>
      <c r="F84" s="1"/>
      <c r="G84" s="1"/>
      <c r="H84" s="1"/>
      <c r="I84" s="1"/>
      <c r="J84" s="1" t="s">
        <v>25</v>
      </c>
      <c r="K84" s="1" t="s">
        <v>36</v>
      </c>
      <c r="L84" s="1" t="s">
        <v>39</v>
      </c>
      <c r="M84" s="36">
        <v>392</v>
      </c>
    </row>
    <row r="85" spans="1:13" s="6" customFormat="1" ht="12.75">
      <c r="A85" s="4"/>
      <c r="B85" s="24"/>
      <c r="C85" s="33"/>
      <c r="D85" s="1"/>
      <c r="E85" s="1"/>
      <c r="F85" s="1"/>
      <c r="G85" s="1"/>
      <c r="H85" s="1"/>
      <c r="I85" s="1"/>
      <c r="J85" s="1" t="s">
        <v>25</v>
      </c>
      <c r="K85" s="1" t="s">
        <v>36</v>
      </c>
      <c r="L85" s="1" t="s">
        <v>27</v>
      </c>
      <c r="M85" s="36">
        <v>908</v>
      </c>
    </row>
    <row r="86" spans="1:13" s="6" customFormat="1" ht="12.75">
      <c r="A86" s="4"/>
      <c r="B86" s="24"/>
      <c r="C86" s="33"/>
      <c r="D86" s="1"/>
      <c r="E86" s="1"/>
      <c r="F86" s="1"/>
      <c r="G86" s="1"/>
      <c r="H86" s="1"/>
      <c r="I86" s="1"/>
      <c r="J86" s="1" t="s">
        <v>25</v>
      </c>
      <c r="K86" s="1" t="s">
        <v>36</v>
      </c>
      <c r="L86" s="1" t="s">
        <v>40</v>
      </c>
      <c r="M86" s="36">
        <v>2</v>
      </c>
    </row>
    <row r="87" spans="1:13" s="6" customFormat="1" ht="12.75">
      <c r="A87" s="4"/>
      <c r="B87" s="24"/>
      <c r="C87" s="33"/>
      <c r="D87" s="1"/>
      <c r="E87" s="1"/>
      <c r="F87" s="1"/>
      <c r="G87" s="1"/>
      <c r="H87" s="1"/>
      <c r="I87" s="1"/>
      <c r="J87" s="1" t="s">
        <v>25</v>
      </c>
      <c r="K87" s="1" t="s">
        <v>36</v>
      </c>
      <c r="L87" s="1" t="s">
        <v>41</v>
      </c>
      <c r="M87" s="36">
        <v>6</v>
      </c>
    </row>
    <row r="88" spans="1:13" s="15" customFormat="1" ht="84" customHeight="1">
      <c r="A88" s="14"/>
      <c r="B88" s="23" t="s">
        <v>97</v>
      </c>
      <c r="C88" s="11"/>
      <c r="D88" s="19" t="s">
        <v>18</v>
      </c>
      <c r="E88" s="19" t="s">
        <v>19</v>
      </c>
      <c r="F88" s="18" t="s">
        <v>116</v>
      </c>
      <c r="G88" s="5" t="s">
        <v>43</v>
      </c>
      <c r="H88" s="5">
        <v>300</v>
      </c>
      <c r="I88" s="5">
        <v>320</v>
      </c>
      <c r="J88" s="1"/>
      <c r="K88" s="1"/>
      <c r="L88" s="1"/>
      <c r="M88" s="38">
        <f>SUM(M89:M95)</f>
        <v>7553</v>
      </c>
    </row>
    <row r="89" spans="1:13" s="6" customFormat="1" ht="117" customHeight="1">
      <c r="A89" s="16"/>
      <c r="B89" s="17"/>
      <c r="C89" s="12"/>
      <c r="D89" s="1"/>
      <c r="E89" s="1"/>
      <c r="F89" s="18" t="s">
        <v>117</v>
      </c>
      <c r="G89" s="5" t="s">
        <v>43</v>
      </c>
      <c r="H89" s="5">
        <v>20</v>
      </c>
      <c r="I89" s="5">
        <v>20</v>
      </c>
      <c r="J89" s="9" t="s">
        <v>31</v>
      </c>
      <c r="K89" s="9" t="s">
        <v>58</v>
      </c>
      <c r="L89" s="9" t="s">
        <v>59</v>
      </c>
      <c r="M89" s="36">
        <v>3160</v>
      </c>
    </row>
    <row r="90" spans="1:13" s="6" customFormat="1" ht="84.75" customHeight="1">
      <c r="A90" s="16"/>
      <c r="B90" s="17"/>
      <c r="C90" s="12"/>
      <c r="D90" s="1"/>
      <c r="E90" s="1"/>
      <c r="F90" s="18" t="s">
        <v>118</v>
      </c>
      <c r="G90" s="5" t="s">
        <v>43</v>
      </c>
      <c r="H90" s="5">
        <v>15</v>
      </c>
      <c r="I90" s="5">
        <v>15</v>
      </c>
      <c r="J90" s="10" t="s">
        <v>25</v>
      </c>
      <c r="K90" s="10" t="s">
        <v>36</v>
      </c>
      <c r="L90" s="10" t="s">
        <v>37</v>
      </c>
      <c r="M90" s="36">
        <v>2990</v>
      </c>
    </row>
    <row r="91" spans="1:13" s="6" customFormat="1" ht="92.25" customHeight="1">
      <c r="A91" s="16"/>
      <c r="B91" s="17"/>
      <c r="C91" s="12"/>
      <c r="D91" s="1"/>
      <c r="E91" s="1"/>
      <c r="F91" s="18" t="s">
        <v>119</v>
      </c>
      <c r="G91" s="5" t="s">
        <v>43</v>
      </c>
      <c r="H91" s="5">
        <v>8</v>
      </c>
      <c r="I91" s="5">
        <v>8</v>
      </c>
      <c r="J91" s="10" t="s">
        <v>25</v>
      </c>
      <c r="K91" s="10" t="s">
        <v>36</v>
      </c>
      <c r="L91" s="10" t="s">
        <v>38</v>
      </c>
      <c r="M91" s="36">
        <v>94</v>
      </c>
    </row>
    <row r="92" spans="1:13" s="6" customFormat="1" ht="13.5" customHeight="1">
      <c r="A92" s="16"/>
      <c r="B92" s="17"/>
      <c r="C92" s="12"/>
      <c r="D92" s="1"/>
      <c r="E92" s="1"/>
      <c r="F92" s="5"/>
      <c r="G92" s="5"/>
      <c r="H92" s="5"/>
      <c r="I92" s="5"/>
      <c r="J92" s="10" t="s">
        <v>25</v>
      </c>
      <c r="K92" s="10" t="s">
        <v>36</v>
      </c>
      <c r="L92" s="10" t="s">
        <v>39</v>
      </c>
      <c r="M92" s="36">
        <v>393</v>
      </c>
    </row>
    <row r="93" spans="1:13" s="6" customFormat="1" ht="13.5" customHeight="1">
      <c r="A93" s="16"/>
      <c r="B93" s="17"/>
      <c r="C93" s="12"/>
      <c r="D93" s="1"/>
      <c r="E93" s="1"/>
      <c r="F93" s="5"/>
      <c r="G93" s="5"/>
      <c r="H93" s="5"/>
      <c r="I93" s="5"/>
      <c r="J93" s="10" t="s">
        <v>25</v>
      </c>
      <c r="K93" s="10" t="s">
        <v>36</v>
      </c>
      <c r="L93" s="10" t="s">
        <v>27</v>
      </c>
      <c r="M93" s="36">
        <v>909</v>
      </c>
    </row>
    <row r="94" spans="1:13" s="6" customFormat="1" ht="13.5" customHeight="1">
      <c r="A94" s="16"/>
      <c r="B94" s="17"/>
      <c r="C94" s="12"/>
      <c r="D94" s="1"/>
      <c r="E94" s="1"/>
      <c r="F94" s="5"/>
      <c r="G94" s="5"/>
      <c r="H94" s="5"/>
      <c r="I94" s="5"/>
      <c r="J94" s="10" t="s">
        <v>25</v>
      </c>
      <c r="K94" s="10" t="s">
        <v>36</v>
      </c>
      <c r="L94" s="10" t="s">
        <v>40</v>
      </c>
      <c r="M94" s="36">
        <v>3</v>
      </c>
    </row>
    <row r="95" spans="1:13" s="6" customFormat="1" ht="13.5" customHeight="1">
      <c r="A95" s="16"/>
      <c r="B95" s="17"/>
      <c r="C95" s="12"/>
      <c r="D95" s="1"/>
      <c r="E95" s="1"/>
      <c r="F95" s="5"/>
      <c r="G95" s="5"/>
      <c r="H95" s="5"/>
      <c r="I95" s="5"/>
      <c r="J95" s="10" t="s">
        <v>25</v>
      </c>
      <c r="K95" s="10" t="s">
        <v>36</v>
      </c>
      <c r="L95" s="10" t="s">
        <v>41</v>
      </c>
      <c r="M95" s="36">
        <v>4</v>
      </c>
    </row>
    <row r="96" spans="2:13" s="15" customFormat="1" ht="25.5" customHeight="1">
      <c r="B96" s="39" t="s">
        <v>96</v>
      </c>
      <c r="C96" s="11"/>
      <c r="D96" s="11"/>
      <c r="E96" s="11"/>
      <c r="F96" s="11"/>
      <c r="G96" s="26"/>
      <c r="H96" s="26"/>
      <c r="I96" s="26"/>
      <c r="J96" s="11"/>
      <c r="K96" s="11"/>
      <c r="L96" s="11"/>
      <c r="M96" s="38">
        <v>0</v>
      </c>
    </row>
    <row r="97" spans="1:13" s="15" customFormat="1" ht="69.75" customHeight="1">
      <c r="A97" s="14"/>
      <c r="B97" s="23" t="s">
        <v>120</v>
      </c>
      <c r="C97" s="11"/>
      <c r="D97" s="4" t="s">
        <v>22</v>
      </c>
      <c r="E97" s="4" t="s">
        <v>23</v>
      </c>
      <c r="F97" s="12" t="s">
        <v>121</v>
      </c>
      <c r="G97" s="5" t="s">
        <v>20</v>
      </c>
      <c r="H97" s="5" t="s">
        <v>98</v>
      </c>
      <c r="I97" s="26"/>
      <c r="J97" s="11"/>
      <c r="K97" s="11"/>
      <c r="L97" s="11"/>
      <c r="M97" s="38"/>
    </row>
    <row r="98" spans="1:13" s="15" customFormat="1" ht="84.75" customHeight="1">
      <c r="A98" s="14"/>
      <c r="B98" s="23" t="s">
        <v>88</v>
      </c>
      <c r="C98" s="11"/>
      <c r="D98" s="4" t="s">
        <v>22</v>
      </c>
      <c r="E98" s="4" t="s">
        <v>23</v>
      </c>
      <c r="F98" s="12" t="s">
        <v>90</v>
      </c>
      <c r="G98" s="5" t="s">
        <v>20</v>
      </c>
      <c r="H98" s="18">
        <v>3.07</v>
      </c>
      <c r="I98" s="18">
        <v>3.1</v>
      </c>
      <c r="J98" s="11"/>
      <c r="K98" s="11"/>
      <c r="L98" s="11"/>
      <c r="M98" s="38"/>
    </row>
    <row r="99" spans="1:13" s="15" customFormat="1" ht="223.5" customHeight="1">
      <c r="A99" s="14"/>
      <c r="B99" s="40" t="s">
        <v>89</v>
      </c>
      <c r="C99" s="11"/>
      <c r="D99" s="4" t="s">
        <v>22</v>
      </c>
      <c r="E99" s="4" t="s">
        <v>23</v>
      </c>
      <c r="F99" s="27" t="s">
        <v>122</v>
      </c>
      <c r="G99" s="5" t="s">
        <v>20</v>
      </c>
      <c r="H99" s="5">
        <v>92</v>
      </c>
      <c r="I99" s="5">
        <v>93</v>
      </c>
      <c r="J99" s="11"/>
      <c r="K99" s="11"/>
      <c r="L99" s="11"/>
      <c r="M99" s="38"/>
    </row>
    <row r="100" spans="1:13" s="6" customFormat="1" ht="42.75" customHeight="1">
      <c r="A100" s="21"/>
      <c r="B100" s="11" t="s">
        <v>66</v>
      </c>
      <c r="C100" s="12"/>
      <c r="D100" s="4" t="s">
        <v>22</v>
      </c>
      <c r="E100" s="4" t="s">
        <v>23</v>
      </c>
      <c r="F100" s="18" t="s">
        <v>91</v>
      </c>
      <c r="G100" s="19" t="s">
        <v>20</v>
      </c>
      <c r="H100" s="19">
        <v>1.5</v>
      </c>
      <c r="I100" s="5">
        <v>1.5</v>
      </c>
      <c r="J100" s="5"/>
      <c r="K100" s="5"/>
      <c r="L100" s="4"/>
      <c r="M100" s="37"/>
    </row>
    <row r="101" spans="1:13" s="6" customFormat="1" ht="57.75" customHeight="1">
      <c r="A101" s="21"/>
      <c r="B101" s="11" t="s">
        <v>63</v>
      </c>
      <c r="C101" s="12"/>
      <c r="D101" s="4" t="s">
        <v>22</v>
      </c>
      <c r="E101" s="4" t="s">
        <v>23</v>
      </c>
      <c r="F101" s="18" t="s">
        <v>92</v>
      </c>
      <c r="G101" s="19" t="s">
        <v>45</v>
      </c>
      <c r="H101" s="19">
        <v>19200</v>
      </c>
      <c r="I101" s="5">
        <v>19200</v>
      </c>
      <c r="J101" s="5"/>
      <c r="K101" s="5"/>
      <c r="L101" s="4"/>
      <c r="M101" s="37"/>
    </row>
    <row r="102" spans="1:13" s="6" customFormat="1" ht="105">
      <c r="A102" s="21"/>
      <c r="B102" s="11" t="s">
        <v>64</v>
      </c>
      <c r="C102" s="12"/>
      <c r="D102" s="4" t="s">
        <v>22</v>
      </c>
      <c r="E102" s="4" t="s">
        <v>23</v>
      </c>
      <c r="F102" s="18" t="s">
        <v>93</v>
      </c>
      <c r="G102" s="19" t="s">
        <v>20</v>
      </c>
      <c r="H102" s="19">
        <v>90.3</v>
      </c>
      <c r="I102" s="19">
        <v>90.5</v>
      </c>
      <c r="J102" s="19"/>
      <c r="K102" s="19"/>
      <c r="L102" s="19"/>
      <c r="M102" s="37"/>
    </row>
    <row r="103" spans="1:13" s="6" customFormat="1" ht="26.25">
      <c r="A103" s="21"/>
      <c r="B103" s="11" t="s">
        <v>55</v>
      </c>
      <c r="C103" s="26" t="s">
        <v>15</v>
      </c>
      <c r="D103" s="26" t="s">
        <v>15</v>
      </c>
      <c r="E103" s="26" t="s">
        <v>15</v>
      </c>
      <c r="F103" s="26" t="s">
        <v>15</v>
      </c>
      <c r="G103" s="26" t="s">
        <v>15</v>
      </c>
      <c r="H103" s="26" t="s">
        <v>15</v>
      </c>
      <c r="I103" s="28"/>
      <c r="J103" s="26" t="s">
        <v>15</v>
      </c>
      <c r="K103" s="26" t="s">
        <v>15</v>
      </c>
      <c r="L103" s="26" t="s">
        <v>15</v>
      </c>
      <c r="M103" s="35">
        <f>M96+M80+M75+M8</f>
        <v>609154.9999999999</v>
      </c>
    </row>
    <row r="104" spans="1:13" s="6" customFormat="1" ht="12.75">
      <c r="A104" s="20"/>
      <c r="B104" s="12" t="s">
        <v>56</v>
      </c>
      <c r="C104" s="26" t="s">
        <v>15</v>
      </c>
      <c r="D104" s="26" t="s">
        <v>15</v>
      </c>
      <c r="E104" s="26" t="s">
        <v>15</v>
      </c>
      <c r="F104" s="26" t="s">
        <v>15</v>
      </c>
      <c r="G104" s="26" t="s">
        <v>15</v>
      </c>
      <c r="H104" s="26" t="s">
        <v>15</v>
      </c>
      <c r="I104" s="28"/>
      <c r="J104" s="26" t="s">
        <v>15</v>
      </c>
      <c r="K104" s="26" t="s">
        <v>15</v>
      </c>
      <c r="L104" s="26" t="s">
        <v>15</v>
      </c>
      <c r="M104" s="37"/>
    </row>
    <row r="105" spans="1:13" s="6" customFormat="1" ht="18.75" customHeight="1">
      <c r="A105" s="21"/>
      <c r="B105" s="12" t="s">
        <v>12</v>
      </c>
      <c r="C105" s="26" t="s">
        <v>15</v>
      </c>
      <c r="D105" s="26" t="s">
        <v>15</v>
      </c>
      <c r="E105" s="26" t="s">
        <v>15</v>
      </c>
      <c r="F105" s="26" t="s">
        <v>15</v>
      </c>
      <c r="G105" s="26" t="s">
        <v>15</v>
      </c>
      <c r="H105" s="26" t="s">
        <v>15</v>
      </c>
      <c r="I105" s="26"/>
      <c r="J105" s="26" t="s">
        <v>15</v>
      </c>
      <c r="K105" s="26" t="s">
        <v>15</v>
      </c>
      <c r="L105" s="26" t="s">
        <v>15</v>
      </c>
      <c r="M105" s="36">
        <f>M103</f>
        <v>609154.9999999999</v>
      </c>
    </row>
    <row r="106" spans="1:13" s="6" customFormat="1" ht="17.25" customHeight="1">
      <c r="A106" s="4"/>
      <c r="B106" s="12" t="s">
        <v>13</v>
      </c>
      <c r="C106" s="26" t="s">
        <v>15</v>
      </c>
      <c r="D106" s="26" t="s">
        <v>15</v>
      </c>
      <c r="E106" s="26" t="s">
        <v>15</v>
      </c>
      <c r="F106" s="26" t="s">
        <v>15</v>
      </c>
      <c r="G106" s="26" t="s">
        <v>15</v>
      </c>
      <c r="H106" s="26" t="s">
        <v>16</v>
      </c>
      <c r="I106" s="26"/>
      <c r="J106" s="26" t="s">
        <v>15</v>
      </c>
      <c r="K106" s="26" t="s">
        <v>15</v>
      </c>
      <c r="L106" s="26" t="s">
        <v>15</v>
      </c>
      <c r="M106" s="36"/>
    </row>
    <row r="107" spans="1:13" s="6" customFormat="1" ht="21.75" customHeight="1">
      <c r="A107" s="4"/>
      <c r="B107" s="12" t="s">
        <v>14</v>
      </c>
      <c r="C107" s="26" t="s">
        <v>15</v>
      </c>
      <c r="D107" s="26" t="s">
        <v>15</v>
      </c>
      <c r="E107" s="26" t="s">
        <v>15</v>
      </c>
      <c r="F107" s="26" t="s">
        <v>15</v>
      </c>
      <c r="G107" s="26" t="s">
        <v>15</v>
      </c>
      <c r="H107" s="26" t="s">
        <v>16</v>
      </c>
      <c r="I107" s="5"/>
      <c r="J107" s="26" t="s">
        <v>15</v>
      </c>
      <c r="K107" s="26" t="s">
        <v>15</v>
      </c>
      <c r="L107" s="26" t="s">
        <v>15</v>
      </c>
      <c r="M107" s="36"/>
    </row>
    <row r="108" spans="2:13" s="6" customFormat="1" ht="12.75"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29"/>
    </row>
    <row r="109" spans="2:13" s="6" customFormat="1" ht="12.75">
      <c r="B109" s="7" t="s">
        <v>94</v>
      </c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29"/>
    </row>
    <row r="110" spans="2:13" s="6" customFormat="1" ht="12.75"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29"/>
    </row>
    <row r="111" spans="2:13" s="6" customFormat="1" ht="12.75"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29"/>
    </row>
    <row r="112" spans="2:13" s="6" customFormat="1" ht="12.75"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29"/>
    </row>
    <row r="113" spans="2:13" s="6" customFormat="1" ht="12.75"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29"/>
    </row>
    <row r="114" spans="2:13" s="6" customFormat="1" ht="12.75"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29"/>
    </row>
    <row r="115" spans="2:13" s="6" customFormat="1" ht="12.75"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29"/>
    </row>
    <row r="116" spans="2:13" s="6" customFormat="1" ht="12.75"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29"/>
    </row>
    <row r="117" spans="2:13" s="6" customFormat="1" ht="12.75"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29"/>
    </row>
    <row r="118" spans="2:13" s="6" customFormat="1" ht="12.75"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29"/>
    </row>
    <row r="119" spans="2:13" s="6" customFormat="1" ht="12.75"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29"/>
    </row>
    <row r="120" spans="2:13" s="6" customFormat="1" ht="12.75"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29"/>
    </row>
    <row r="121" spans="2:13" s="6" customFormat="1" ht="12.75"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29"/>
    </row>
    <row r="122" spans="2:13" s="6" customFormat="1" ht="12.75"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29"/>
    </row>
    <row r="123" spans="2:13" s="6" customFormat="1" ht="12.75"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29"/>
    </row>
    <row r="124" spans="2:13" s="6" customFormat="1" ht="12.75"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29"/>
    </row>
    <row r="125" spans="2:13" s="6" customFormat="1" ht="12.75"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29"/>
    </row>
    <row r="126" spans="2:13" s="6" customFormat="1" ht="12.75"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29"/>
    </row>
    <row r="127" spans="2:13" s="6" customFormat="1" ht="12.75"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29"/>
    </row>
    <row r="128" spans="2:13" s="6" customFormat="1" ht="12.75"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29"/>
    </row>
    <row r="129" spans="2:13" s="6" customFormat="1" ht="12.75"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29"/>
    </row>
    <row r="130" spans="2:13" s="6" customFormat="1" ht="12.75"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29"/>
    </row>
    <row r="131" spans="2:13" s="6" customFormat="1" ht="12.75"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29"/>
    </row>
    <row r="132" spans="2:13" s="6" customFormat="1" ht="12.75"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29"/>
    </row>
    <row r="133" spans="2:13" s="6" customFormat="1" ht="12.75"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29"/>
    </row>
    <row r="134" spans="2:13" s="6" customFormat="1" ht="12.75"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29"/>
    </row>
    <row r="135" spans="2:13" s="6" customFormat="1" ht="12.75"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29"/>
    </row>
    <row r="136" spans="2:13" s="6" customFormat="1" ht="12.75"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29"/>
    </row>
    <row r="137" spans="2:13" s="6" customFormat="1" ht="12.75"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29"/>
    </row>
    <row r="138" spans="2:13" s="6" customFormat="1" ht="12.75"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29"/>
    </row>
    <row r="139" spans="2:13" s="6" customFormat="1" ht="12.75"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29"/>
    </row>
    <row r="140" spans="2:13" s="6" customFormat="1" ht="12.75"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29"/>
    </row>
    <row r="141" spans="2:13" s="6" customFormat="1" ht="12.75"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29"/>
    </row>
    <row r="142" spans="2:13" s="6" customFormat="1" ht="12.75"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29"/>
    </row>
    <row r="143" spans="2:13" s="6" customFormat="1" ht="12.75"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29"/>
    </row>
    <row r="144" spans="2:13" s="6" customFormat="1" ht="12.75"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29"/>
    </row>
  </sheetData>
  <sheetProtection/>
  <mergeCells count="17">
    <mergeCell ref="H1:M1"/>
    <mergeCell ref="B2:M2"/>
    <mergeCell ref="A4:A6"/>
    <mergeCell ref="C4:C6"/>
    <mergeCell ref="E5:E6"/>
    <mergeCell ref="F5:F6"/>
    <mergeCell ref="D5:D6"/>
    <mergeCell ref="F4:I4"/>
    <mergeCell ref="D4:E4"/>
    <mergeCell ref="H5:I5"/>
    <mergeCell ref="M4:M6"/>
    <mergeCell ref="B4:B6"/>
    <mergeCell ref="G5:G6"/>
    <mergeCell ref="J5:J6"/>
    <mergeCell ref="K5:K6"/>
    <mergeCell ref="L5:L6"/>
    <mergeCell ref="J4:L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4" r:id="rId1"/>
  <headerFooter alignWithMargins="0">
    <oddFooter>&amp;R&amp;P</oddFooter>
  </headerFooter>
  <rowBreaks count="2" manualBreakCount="2">
    <brk id="64" min="1" max="12" man="1"/>
    <brk id="8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9"/>
  <sheetViews>
    <sheetView zoomScalePageLayoutView="0" workbookViewId="0" topLeftCell="A1">
      <selection activeCell="H23" sqref="H23"/>
    </sheetView>
  </sheetViews>
  <sheetFormatPr defaultColWidth="9.00390625" defaultRowHeight="12.75"/>
  <sheetData>
    <row r="3" spans="1:12" ht="12.75">
      <c r="A3">
        <v>11930</v>
      </c>
      <c r="B3">
        <v>381200</v>
      </c>
      <c r="C3">
        <v>29243</v>
      </c>
      <c r="D3">
        <v>1172</v>
      </c>
      <c r="E3">
        <f>D3/F3*100</f>
        <v>3.009217654761599</v>
      </c>
      <c r="F3">
        <v>38947</v>
      </c>
      <c r="G3">
        <v>26353</v>
      </c>
      <c r="H3">
        <f>D3/G3*100</f>
        <v>4.447311501536827</v>
      </c>
      <c r="J3">
        <v>10429.416666666666</v>
      </c>
      <c r="K3">
        <v>23600</v>
      </c>
      <c r="L3">
        <f>J3/K3*100</f>
        <v>44.19244350282486</v>
      </c>
    </row>
    <row r="4" spans="1:12" ht="12.75">
      <c r="A4">
        <v>9562</v>
      </c>
      <c r="B4">
        <v>383700</v>
      </c>
      <c r="C4">
        <v>24945</v>
      </c>
      <c r="D4">
        <v>1174</v>
      </c>
      <c r="E4">
        <f>D4/F4*100</f>
        <v>3.5564980308997276</v>
      </c>
      <c r="F4">
        <v>33010</v>
      </c>
      <c r="G4">
        <v>23278</v>
      </c>
      <c r="H4">
        <f>D4/G4*100</f>
        <v>5.043388607268666</v>
      </c>
      <c r="J4">
        <v>7960.333333333333</v>
      </c>
      <c r="K4">
        <v>32300</v>
      </c>
      <c r="L4">
        <f>J4/K4*100</f>
        <v>24.644994840041278</v>
      </c>
    </row>
    <row r="5" spans="1:12" ht="12.75">
      <c r="A5">
        <v>14279</v>
      </c>
      <c r="B5">
        <v>375400</v>
      </c>
      <c r="C5">
        <v>21873</v>
      </c>
      <c r="D5">
        <v>1148</v>
      </c>
      <c r="E5">
        <f>D5/F5*100</f>
        <v>2.6432732380097166</v>
      </c>
      <c r="F5">
        <v>43431</v>
      </c>
      <c r="G5">
        <v>33649</v>
      </c>
      <c r="H5">
        <f>D5/G5*100</f>
        <v>3.4116912835448305</v>
      </c>
      <c r="J5">
        <v>12219.666666666666</v>
      </c>
      <c r="K5">
        <v>37600</v>
      </c>
      <c r="L5">
        <f>J5/K5*100</f>
        <v>32.4991134751773</v>
      </c>
    </row>
    <row r="6" ht="12.75">
      <c r="D6">
        <f>C3/B3*100</f>
        <v>7.671301154249738</v>
      </c>
    </row>
    <row r="7" spans="2:4" ht="12.75">
      <c r="B7">
        <f>A3/B3*100</f>
        <v>3.1295907660020985</v>
      </c>
      <c r="D7">
        <f>C4/B4*100</f>
        <v>6.501172791243159</v>
      </c>
    </row>
    <row r="8" spans="2:4" ht="12.75">
      <c r="B8">
        <f>A4/B4*100</f>
        <v>2.4920510815741466</v>
      </c>
      <c r="D8">
        <f>C5/B5*100</f>
        <v>5.826584976025573</v>
      </c>
    </row>
    <row r="9" ht="12.75">
      <c r="B9">
        <f>A5/B5*100</f>
        <v>3.8036760788492274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Арефьева</dc:creator>
  <cp:keywords/>
  <dc:description/>
  <cp:lastModifiedBy>Янчиленко</cp:lastModifiedBy>
  <cp:lastPrinted>2013-12-12T05:37:18Z</cp:lastPrinted>
  <dcterms:created xsi:type="dcterms:W3CDTF">2008-07-18T06:43:11Z</dcterms:created>
  <dcterms:modified xsi:type="dcterms:W3CDTF">2013-12-12T07:00:22Z</dcterms:modified>
  <cp:category/>
  <cp:version/>
  <cp:contentType/>
  <cp:contentStatus/>
</cp:coreProperties>
</file>