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Default Extension="vml" ContentType="application/vnd.openxmlformats-officedocument.vmlDrawing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2120" windowHeight="7905" tabRatio="576" firstSheet="28" activeTab="28"/>
  </bookViews>
  <sheets>
    <sheet name="прил 8 (село)" sheetId="1" state="hidden" r:id="rId1"/>
    <sheet name="прил 9 (соц пом)" sheetId="2" state="hidden" r:id="rId2"/>
    <sheet name="прил 10 (здоровье)" sheetId="3" state="hidden" r:id="rId3"/>
    <sheet name="прил 11 (культура)" sheetId="4" state="hidden" r:id="rId4"/>
    <sheet name="прил 12 (жилье на селе)" sheetId="5" state="hidden" r:id="rId5"/>
    <sheet name="прил 13 (ЖКХ)" sheetId="6" state="hidden" r:id="rId6"/>
    <sheet name="прил 14 (каникулы)" sheetId="7" state="hidden" r:id="rId7"/>
    <sheet name="прил 15 (раз.образ.)" sheetId="8" state="hidden" r:id="rId8"/>
    <sheet name="прил 15.1. (молоко)" sheetId="9" state="hidden" r:id="rId9"/>
    <sheet name="прил 15.2(пожарная безопасност " sheetId="10" state="hidden" r:id="rId10"/>
    <sheet name="прил 16 (доплаты тренерам) " sheetId="11" state="hidden" r:id="rId11"/>
    <sheet name="прил 17 (доплаты медикам)" sheetId="12" state="hidden" r:id="rId12"/>
    <sheet name="прил 18 (доплаты образование)" sheetId="13" state="hidden" r:id="rId13"/>
    <sheet name="прил 19 (доплаты культура)" sheetId="14" state="hidden" r:id="rId14"/>
    <sheet name="прил 20 (доплаты соц.защ.)" sheetId="15" state="hidden" r:id="rId15"/>
    <sheet name="прил 21 (дизеля)" sheetId="16" state="hidden" r:id="rId16"/>
    <sheet name="прил 21 (дороги)" sheetId="17" state="hidden" r:id="rId17"/>
    <sheet name="прил 21 (софинансирование" sheetId="18" state="hidden" r:id="rId18"/>
    <sheet name="прил 38 (фельдшера) (2)" sheetId="19" state="hidden" r:id="rId19"/>
    <sheet name="прил 38 (библиотеки)" sheetId="20" state="hidden" r:id="rId20"/>
    <sheet name="прил 21 (гидротехничесие" sheetId="21" state="hidden" r:id="rId21"/>
    <sheet name="т2 (образование)" sheetId="22" state="hidden" r:id="rId22"/>
    <sheet name="т3(корр.школы)" sheetId="23" state="hidden" r:id="rId23"/>
    <sheet name="т2 (образование) (2)" sheetId="24" state="hidden" r:id="rId24"/>
    <sheet name="т3 (фельдшера)" sheetId="25" state="hidden" r:id="rId25"/>
    <sheet name="т4 (воинский учет)" sheetId="26" state="hidden" r:id="rId26"/>
    <sheet name="т5(лиценизирование)" sheetId="27" state="hidden" r:id="rId27"/>
    <sheet name="т6 (соц работники_село)" sheetId="28" state="hidden" r:id="rId28"/>
    <sheet name="№1 (гос гарантии+дошкольное)" sheetId="29" r:id="rId29"/>
    <sheet name="№2 (воинский учет)" sheetId="30" r:id="rId30"/>
    <sheet name="№3 (алког)" sheetId="31" r:id="rId31"/>
    <sheet name="№4 (соц.работ)" sheetId="32" r:id="rId32"/>
    <sheet name="№5(инвал.п.раб.,род.,)" sheetId="33" r:id="rId33"/>
    <sheet name="№6 (пож. граждане)" sheetId="34" r:id="rId34"/>
    <sheet name="№7(жилье и соц.под.детям) " sheetId="35" r:id="rId35"/>
    <sheet name="№8 (несоверш)" sheetId="36" r:id="rId36"/>
    <sheet name="№9 (тарифы)" sheetId="37" r:id="rId37"/>
    <sheet name="№10 (опека и попеч.)" sheetId="38" r:id="rId38"/>
    <sheet name="№11 (админ.ком) " sheetId="39" r:id="rId39"/>
    <sheet name="т11 (несовершеннолетние)" sheetId="40" state="hidden" r:id="rId40"/>
    <sheet name="т12 (тарифы)" sheetId="41" state="hidden" r:id="rId41"/>
    <sheet name="прил 35 (воинский учет" sheetId="42" state="hidden" r:id="rId42"/>
    <sheet name="прил 37.3(инновац" sheetId="43" state="hidden" r:id="rId43"/>
    <sheet name="т19 (доноры) (2)" sheetId="44" state="hidden" r:id="rId44"/>
    <sheet name="прил 39 (погаш.зад-ти)" sheetId="45" state="hidden" r:id="rId45"/>
    <sheet name="ИТОГИ" sheetId="46" state="hidden" r:id="rId46"/>
    <sheet name="Лист2" sheetId="47" state="hidden" r:id="rId47"/>
  </sheets>
  <externalReferences>
    <externalReference r:id="rId50"/>
  </externalReferences>
  <definedNames>
    <definedName name="_xlnm.Print_Titles" localSheetId="28">'№1 (гос гарантии+дошкольное)'!$B:$B</definedName>
    <definedName name="_xlnm.Print_Titles" localSheetId="37">'№10 (опека и попеч.)'!$B:$B,'№10 (опека и попеч.)'!$8:$8</definedName>
    <definedName name="_xlnm.Print_Titles" localSheetId="38">'№11 (админ.ком) '!$B:$B,'№11 (админ.ком) '!$8:$8</definedName>
    <definedName name="_xlnm.Print_Titles" localSheetId="29">'№2 (воинский учет)'!$B:$B,'№2 (воинский учет)'!$8:$8</definedName>
    <definedName name="_xlnm.Print_Titles" localSheetId="30">'№3 (алког)'!$B:$B</definedName>
    <definedName name="_xlnm.Print_Titles" localSheetId="31">'№4 (соц.работ)'!$B:$B</definedName>
    <definedName name="_xlnm.Print_Titles" localSheetId="32">'№5(инвал.п.раб.,род.,)'!$B:$B,'№5(инвал.п.раб.,род.,)'!$8:$10</definedName>
    <definedName name="_xlnm.Print_Titles" localSheetId="33">'№6 (пож. граждане)'!$B:$B</definedName>
    <definedName name="_xlnm.Print_Titles" localSheetId="34">'№7(жилье и соц.под.детям) '!$B:$B</definedName>
    <definedName name="_xlnm.Print_Titles" localSheetId="35">'№8 (несоверш)'!$B:$B,'№8 (несоверш)'!$9:$9</definedName>
    <definedName name="_xlnm.Print_Titles" localSheetId="36">'№9 (тарифы)'!$B:$B</definedName>
    <definedName name="_xlnm.Print_Titles" localSheetId="45">'ИТОГИ'!$A:$A,'ИТОГИ'!$4:$7</definedName>
    <definedName name="_xlnm.Print_Titles" localSheetId="2">'прил 10 (здоровье)'!$B:$B,'прил 10 (здоровье)'!$7:$7</definedName>
    <definedName name="_xlnm.Print_Titles" localSheetId="3">'прил 11 (культура)'!$B:$B,'прил 11 (культура)'!$7:$7</definedName>
    <definedName name="_xlnm.Print_Titles" localSheetId="4">'прил 12 (жилье на селе)'!$B:$B,'прил 12 (жилье на селе)'!$7:$7</definedName>
    <definedName name="_xlnm.Print_Titles" localSheetId="5">'прил 13 (ЖКХ)'!$B:$B,'прил 13 (ЖКХ)'!$7:$7</definedName>
    <definedName name="_xlnm.Print_Titles" localSheetId="6">'прил 14 (каникулы)'!$B:$B,'прил 14 (каникулы)'!$7:$7</definedName>
    <definedName name="_xlnm.Print_Titles" localSheetId="7">'прил 15 (раз.образ.)'!$B:$B,'прил 15 (раз.образ.)'!$7:$7</definedName>
    <definedName name="_xlnm.Print_Titles" localSheetId="8">'прил 15.1. (молоко)'!$B:$B,'прил 15.1. (молоко)'!$7:$7</definedName>
    <definedName name="_xlnm.Print_Titles" localSheetId="9">'прил 15.2(пожарная безопасност '!$B:$B,'прил 15.2(пожарная безопасност '!$7:$7</definedName>
    <definedName name="_xlnm.Print_Titles" localSheetId="10">'прил 16 (доплаты тренерам) '!$B:$B</definedName>
    <definedName name="_xlnm.Print_Titles" localSheetId="11">'прил 17 (доплаты медикам)'!$B:$B</definedName>
    <definedName name="_xlnm.Print_Titles" localSheetId="12">'прил 18 (доплаты образование)'!$B:$B</definedName>
    <definedName name="_xlnm.Print_Titles" localSheetId="13">'прил 19 (доплаты культура)'!$B:$B</definedName>
    <definedName name="_xlnm.Print_Titles" localSheetId="14">'прил 20 (доплаты соц.защ.)'!$B:$B</definedName>
    <definedName name="_xlnm.Print_Titles" localSheetId="20">'прил 21 (гидротехничесие'!$B:$B</definedName>
    <definedName name="_xlnm.Print_Titles" localSheetId="15">'прил 21 (дизеля)'!$B:$B</definedName>
    <definedName name="_xlnm.Print_Titles" localSheetId="16">'прил 21 (дороги)'!$B:$B</definedName>
    <definedName name="_xlnm.Print_Titles" localSheetId="17">'прил 21 (софинансирование'!$B:$B</definedName>
    <definedName name="_xlnm.Print_Titles" localSheetId="41">'прил 35 (воинский учет'!$B:$B</definedName>
    <definedName name="_xlnm.Print_Titles" localSheetId="42">'прил 37.3(инновац'!$B:$B,'прил 37.3(инновац'!$7:$7</definedName>
    <definedName name="_xlnm.Print_Titles" localSheetId="19">'прил 38 (библиотеки)'!$B:$B,'прил 38 (библиотеки)'!$7:$7</definedName>
    <definedName name="_xlnm.Print_Titles" localSheetId="18">'прил 38 (фельдшера) (2)'!$B:$B,'прил 38 (фельдшера) (2)'!$7:$7</definedName>
    <definedName name="_xlnm.Print_Titles" localSheetId="44">'прил 39 (погаш.зад-ти)'!$B:$B,'прил 39 (погаш.зад-ти)'!$7:$7</definedName>
    <definedName name="_xlnm.Print_Titles" localSheetId="0">'прил 8 (село)'!$B:$B,'прил 8 (село)'!$7:$7</definedName>
    <definedName name="_xlnm.Print_Titles" localSheetId="1">'прил 9 (соц пом)'!$B:$B,'прил 9 (соц пом)'!$7:$7</definedName>
    <definedName name="_xlnm.Print_Titles" localSheetId="39">'т11 (несовершеннолетние)'!$B:$B</definedName>
    <definedName name="_xlnm.Print_Titles" localSheetId="40">'т12 (тарифы)'!$B:$B</definedName>
    <definedName name="_xlnm.Print_Titles" localSheetId="43">'т19 (доноры) (2)'!$B:$B,'т19 (доноры) (2)'!$7:$7</definedName>
    <definedName name="_xlnm.Print_Titles" localSheetId="21">'т2 (образование)'!$8:$8</definedName>
    <definedName name="_xlnm.Print_Titles" localSheetId="23">'т2 (образование) (2)'!$6:$6</definedName>
    <definedName name="_xlnm.Print_Titles" localSheetId="24">'т3 (фельдшера)'!$B:$B,'т3 (фельдшера)'!$8:$8</definedName>
    <definedName name="_xlnm.Print_Titles" localSheetId="25">'т4 (воинский учет)'!$B:$B,'т4 (воинский учет)'!$9:$9</definedName>
    <definedName name="_xlnm.Print_Titles" localSheetId="26">'т5(лиценизирование)'!$B:$B</definedName>
    <definedName name="_xlnm.Print_Titles" localSheetId="27">'т6 (соц работники_село)'!$B:$B</definedName>
    <definedName name="_xlnm.Print_Area" localSheetId="32">'№5(инвал.п.раб.,род.,)'!$A$1:$F$34</definedName>
    <definedName name="_xlnm.Print_Area" localSheetId="34">'№7(жилье и соц.под.детям) '!$A$1:$F$37</definedName>
    <definedName name="_xlnm.Print_Area" localSheetId="1">'прил 9 (соц пом)'!$A$1:$D$28</definedName>
  </definedNames>
  <calcPr fullCalcOnLoad="1"/>
</workbook>
</file>

<file path=xl/comments46.xml><?xml version="1.0" encoding="utf-8"?>
<comments xmlns="http://schemas.openxmlformats.org/spreadsheetml/2006/main">
  <authors>
    <author>mbud</author>
  </authors>
  <commentList>
    <comment ref="U17" authorId="0">
      <text>
        <r>
          <rPr>
            <b/>
            <sz val="8"/>
            <rFont val="Tahoma"/>
            <family val="2"/>
          </rPr>
          <t>mbud:</t>
        </r>
        <r>
          <rPr>
            <sz val="8"/>
            <rFont val="Tahoma"/>
            <family val="2"/>
          </rPr>
          <t xml:space="preserve">
</t>
        </r>
      </text>
    </comment>
    <comment ref="X17" authorId="0">
      <text>
        <r>
          <rPr>
            <b/>
            <sz val="8"/>
            <rFont val="Tahoma"/>
            <family val="2"/>
          </rPr>
          <t>mbud:</t>
        </r>
        <r>
          <rPr>
            <sz val="8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2"/>
          </rPr>
          <t>mbud: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<sst xmlns="http://schemas.openxmlformats.org/spreadsheetml/2006/main" count="2711" uniqueCount="345">
  <si>
    <t>Распределение субсидий бюджетам муниципальных районов и городских округов на социальную поддержку специалистов муниципальных учреждений, работающих и  проживающих за пределами городов на 2008 год</t>
  </si>
  <si>
    <t>Распределение субсидий бюджетам муниципальных районов и городских округов на финансирование ведомственной целевой программы "Адресная социальная помощь" на 2008 год</t>
  </si>
  <si>
    <t>Распределение субсидий бюджетам муниципальных районов и городских округов на финансирование целевой программы "Здоровый образ жизни" на период 2005-2007 годов и до 2010 года на 2008 год</t>
  </si>
  <si>
    <t>Распределение субсидий бюджетам муниципальных районов и городских округов на компенсацию расходов, связанных с государственным регулированием тарифов на отпускаемую населению электрическую энергию, вырабатываемую децентрализованными источниками электроснабжения, на 2008 год</t>
  </si>
  <si>
    <t>Распределение субвенций бюджетам городских и сельских поселений на осуществление полномочий по первичному воинскому учету на территориях, где отсутствуют военные комиссариаты, на 2008 год</t>
  </si>
  <si>
    <t>Распределение субвенций бюджетам муниципальных районов и городских округов на частичное погашение задолженности, образовавшейся по состоянию на 1 января 2005 года, по предоставлению льгот отдельным категориям граждан, финансовое обеспечение которых осуществлялось за счет средств бюджета Республики Карелия в соответствии с законодательством Российской Федерации и Республики Карелия, на 2008 год</t>
  </si>
  <si>
    <t>Приложение  17</t>
  </si>
  <si>
    <t>Сумма</t>
  </si>
  <si>
    <t>(тыс. рублей)</t>
  </si>
  <si>
    <t>Наименование</t>
  </si>
  <si>
    <t>Приложение 10</t>
  </si>
  <si>
    <t>Приложение 11</t>
  </si>
  <si>
    <t xml:space="preserve">В С Е Г О </t>
  </si>
  <si>
    <t>Приложение 12</t>
  </si>
  <si>
    <t>(тыс.  рублей)</t>
  </si>
  <si>
    <t>Городские округа</t>
  </si>
  <si>
    <t>Петрозаводский городской округ</t>
  </si>
  <si>
    <t>Костомукшский городской округ</t>
  </si>
  <si>
    <t>Муниципальные районы</t>
  </si>
  <si>
    <t>Беломорский муниципальный район</t>
  </si>
  <si>
    <t>Калевальский муниципальный район</t>
  </si>
  <si>
    <t>Кемский муниципальный район</t>
  </si>
  <si>
    <t>Кондопожский муниципальный район</t>
  </si>
  <si>
    <t>Лахденпохский муниципальный район</t>
  </si>
  <si>
    <t>Лоухский муниципальный район</t>
  </si>
  <si>
    <t>Медвежьегорский муниципальный район</t>
  </si>
  <si>
    <t>Муезерский муниципальный район</t>
  </si>
  <si>
    <t>Олонецкий муниципальный район</t>
  </si>
  <si>
    <t>Питкярантский муниципальный район</t>
  </si>
  <si>
    <t>Прионежский муниципальный район</t>
  </si>
  <si>
    <t>Пряжинский муниципальный район</t>
  </si>
  <si>
    <t>Пудожский муниципальный район</t>
  </si>
  <si>
    <t xml:space="preserve">Сегежский муниципальный район </t>
  </si>
  <si>
    <t>Суоярвский муниципальный район</t>
  </si>
  <si>
    <t>Сортавальский муниципальный район</t>
  </si>
  <si>
    <t>I.</t>
  </si>
  <si>
    <t>1.</t>
  </si>
  <si>
    <t>2.</t>
  </si>
  <si>
    <t>II.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</si>
  <si>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</si>
  <si>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</si>
  <si>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</si>
  <si>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</si>
  <si>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</si>
  <si>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</si>
  <si>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</si>
  <si>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</si>
  <si>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</si>
  <si>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</si>
  <si>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</si>
  <si>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</si>
  <si>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</si>
  <si>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</si>
  <si>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Приложение 13</t>
  </si>
  <si>
    <t>Приложение 23</t>
  </si>
  <si>
    <t>Приложение 26</t>
  </si>
  <si>
    <t>Наименование муниципального образования</t>
  </si>
  <si>
    <t>Приложение 28</t>
  </si>
  <si>
    <t>Приложение 29</t>
  </si>
  <si>
    <t>Приложение 30</t>
  </si>
  <si>
    <t>Приложение  18</t>
  </si>
  <si>
    <t>Приложение  20</t>
  </si>
  <si>
    <t>Приложение 27</t>
  </si>
  <si>
    <t>Приложение 32</t>
  </si>
  <si>
    <t>Приложение 33</t>
  </si>
  <si>
    <t>Приложение 34</t>
  </si>
  <si>
    <t>Приложение  16</t>
  </si>
  <si>
    <t>Приложение 21</t>
  </si>
  <si>
    <t>Приложение 31</t>
  </si>
  <si>
    <t>Беломорское городское поселение</t>
  </si>
  <si>
    <t>Сосновецкое сельское поселение</t>
  </si>
  <si>
    <t>Летнереченское сельское поселение</t>
  </si>
  <si>
    <t>Сумпосадское сельское поселение</t>
  </si>
  <si>
    <t>Нюхчинское сельское поселение</t>
  </si>
  <si>
    <t>в том числе:</t>
  </si>
  <si>
    <t>Калевальское городское поселение</t>
  </si>
  <si>
    <t>Боровское сельское поселение</t>
  </si>
  <si>
    <t>Юшкозерское сельское поселение</t>
  </si>
  <si>
    <t>Луусалмское сельское поселение</t>
  </si>
  <si>
    <t>Кемское городское поселение</t>
  </si>
  <si>
    <t>Рабочеостровское сельское поселение</t>
  </si>
  <si>
    <t>Кривопорожское сельское поселение</t>
  </si>
  <si>
    <t>Куземское сельское поселение</t>
  </si>
  <si>
    <t>Кондопожское городское поселение</t>
  </si>
  <si>
    <t>Гирвасское сельское поселение</t>
  </si>
  <si>
    <t>Кончезерское сельское поселение</t>
  </si>
  <si>
    <t>Кедрозерское сельское поселение</t>
  </si>
  <si>
    <t>Новинское сельское поселение</t>
  </si>
  <si>
    <t>Янишпольское сельское поселение</t>
  </si>
  <si>
    <t>Петровское сельское поселение</t>
  </si>
  <si>
    <t>Курортное сельское поселение</t>
  </si>
  <si>
    <t>Кяппесельгское сельское поселение</t>
  </si>
  <si>
    <t>Лахденпохское городское поселение</t>
  </si>
  <si>
    <t>Мийнальское сельское поселение</t>
  </si>
  <si>
    <t>Хийтольское сельское поселение</t>
  </si>
  <si>
    <t>Лоухское городское поселение</t>
  </si>
  <si>
    <t>Чупинское городское поселение</t>
  </si>
  <si>
    <t>Пяозерское городское поселение</t>
  </si>
  <si>
    <t>Кестеньгское сельское поселение</t>
  </si>
  <si>
    <t>Плотинское сельское поселение</t>
  </si>
  <si>
    <t>Амбарнское сельское поселение</t>
  </si>
  <si>
    <t>Малиновараккское сельское поселение</t>
  </si>
  <si>
    <t>Медвежьегорское городское поселение</t>
  </si>
  <si>
    <t>Пиндушское городское поселение</t>
  </si>
  <si>
    <t>Повенецкое городское поселение</t>
  </si>
  <si>
    <t>Паданское сельское поселение</t>
  </si>
  <si>
    <t>Шуньгское сельское поселение</t>
  </si>
  <si>
    <t>Толвуйское сельское поселение</t>
  </si>
  <si>
    <t xml:space="preserve">Великогубское сельское поселение </t>
  </si>
  <si>
    <t>Муезерское городское поселение</t>
  </si>
  <si>
    <t>Лендерское сельское поселение</t>
  </si>
  <si>
    <t>Суккозерское сельское поселение</t>
  </si>
  <si>
    <t>Ругозерское сельское поселение</t>
  </si>
  <si>
    <t>Воломское сельское поселение</t>
  </si>
  <si>
    <t>Пенингское сельское поселение</t>
  </si>
  <si>
    <t>Ледмозерское сельское поселение</t>
  </si>
  <si>
    <t>Ребольское сельское поселение</t>
  </si>
  <si>
    <t>Олонецкое городское поселение</t>
  </si>
  <si>
    <t>Мегрегское сельское поселение</t>
  </si>
  <si>
    <t>Куйтежское сельское поселение</t>
  </si>
  <si>
    <t>Туксинское сельское поселение</t>
  </si>
  <si>
    <t>Ильинское сельское поселение</t>
  </si>
  <si>
    <t>Видлицкое сельское поселение</t>
  </si>
  <si>
    <t xml:space="preserve">Коткозерское сельское поселение </t>
  </si>
  <si>
    <t>Коверское сельское поселение</t>
  </si>
  <si>
    <t>Михайловское сельское поселение</t>
  </si>
  <si>
    <t>Питкярантское городское поселение</t>
  </si>
  <si>
    <t>Салминское сельское поселение</t>
  </si>
  <si>
    <t>Ляскельское сельское поселение</t>
  </si>
  <si>
    <t>Деревянкское сельское поселение</t>
  </si>
  <si>
    <t>Ладвинское сельское поселение</t>
  </si>
  <si>
    <t>Шуйское сельское поселение</t>
  </si>
  <si>
    <t>Нововилговское сельское поселение</t>
  </si>
  <si>
    <t>Деревянское сельское поселение</t>
  </si>
  <si>
    <t>Заозерское сельское поселение</t>
  </si>
  <si>
    <t>Мелиоративное сельское поселение</t>
  </si>
  <si>
    <t>Ладва-Веткинское сельское поселение</t>
  </si>
  <si>
    <t>Пайское сельское поселение</t>
  </si>
  <si>
    <t>Гарнизонное сельское поселение</t>
  </si>
  <si>
    <t>Пряжинское городское поселение</t>
  </si>
  <si>
    <t>Чалнинское сельское поселение</t>
  </si>
  <si>
    <t>Ведлозерское сельское поселение</t>
  </si>
  <si>
    <t>Крошнозерское сельское поселение</t>
  </si>
  <si>
    <t>Матросское сельское поселение</t>
  </si>
  <si>
    <t>Святозерское сельское поселение</t>
  </si>
  <si>
    <t>Эссойльское сельское поселение</t>
  </si>
  <si>
    <t>Пудожское городское поселение</t>
  </si>
  <si>
    <t>Пяльмское сельское поселение</t>
  </si>
  <si>
    <t>Куганаволокское сельское поселение</t>
  </si>
  <si>
    <t>Кубовское сельское поселение</t>
  </si>
  <si>
    <t>Шальское сельское поселение</t>
  </si>
  <si>
    <t>Авдеевское сельское поселение</t>
  </si>
  <si>
    <t>Кривецкое сельское поселение</t>
  </si>
  <si>
    <t>Красноборское сельское поселение</t>
  </si>
  <si>
    <t>Сегежское городское поселение</t>
  </si>
  <si>
    <t>Надвоицкое городское поселение</t>
  </si>
  <si>
    <t>Чернопорожское сельское поселение</t>
  </si>
  <si>
    <t>Валдайское сельское поселение</t>
  </si>
  <si>
    <t>Поповпорожское сельское поселение</t>
  </si>
  <si>
    <t>Идельское сельское поселение</t>
  </si>
  <si>
    <t>Сортавальское городское поселение</t>
  </si>
  <si>
    <t>Вяртсильское городское поселение</t>
  </si>
  <si>
    <t>Кааламское сельское поселение</t>
  </si>
  <si>
    <t>Хаапалампинское сельское поселение</t>
  </si>
  <si>
    <t>Хелюльское городское поселение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</si>
  <si>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</si>
  <si>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</si>
  <si>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</si>
  <si>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</si>
  <si>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Шокшинское вепсское сельское поселение</t>
  </si>
  <si>
    <t>Шелтозерское вепсское сельское поселение</t>
  </si>
  <si>
    <t>Рыборецкое вепсское сельское поселение</t>
  </si>
  <si>
    <t xml:space="preserve">Наименование муниципального образования </t>
  </si>
  <si>
    <t>Приложение 14</t>
  </si>
  <si>
    <t>Приложение 15</t>
  </si>
  <si>
    <t>Приложение  19</t>
  </si>
  <si>
    <t>Приложение  22</t>
  </si>
  <si>
    <t>Приложение 35</t>
  </si>
  <si>
    <t>Нераспределенный резерв</t>
  </si>
  <si>
    <t>Куркиёкское сельское поселение</t>
  </si>
  <si>
    <t>Элисенваарское сельское поселение</t>
  </si>
  <si>
    <t>Чёлмужское сельское поселение</t>
  </si>
  <si>
    <t>Чёбинское сельское поселение</t>
  </si>
  <si>
    <t>Харлуское сельское поселение</t>
  </si>
  <si>
    <t>Импилахтинское сельское поселение</t>
  </si>
  <si>
    <t>Межбюджетные трасферты в разрезе муниципальных районов и городских округов на 2007 год</t>
  </si>
  <si>
    <t>Всего</t>
  </si>
  <si>
    <t xml:space="preserve">Дотации из фонда поселений </t>
  </si>
  <si>
    <t xml:space="preserve">Итого по Фондам  </t>
  </si>
  <si>
    <t>ФССР</t>
  </si>
  <si>
    <t xml:space="preserve">в т.ч. </t>
  </si>
  <si>
    <t>ФК</t>
  </si>
  <si>
    <t>здоровый образ жизни</t>
  </si>
  <si>
    <t>развитие культуры</t>
  </si>
  <si>
    <t>Дети Карелии</t>
  </si>
  <si>
    <t>Развитие образования</t>
  </si>
  <si>
    <t>доплаты тренерам</t>
  </si>
  <si>
    <t>доплаты медикам</t>
  </si>
  <si>
    <t>доплаты образование</t>
  </si>
  <si>
    <t>доплаты культуры</t>
  </si>
  <si>
    <t>доплаты соц.учр</t>
  </si>
  <si>
    <t>дизеля</t>
  </si>
  <si>
    <t xml:space="preserve">комиссии по делм несовершеннолетних </t>
  </si>
  <si>
    <t>на выплату субсидий на ЖКХ</t>
  </si>
  <si>
    <t>соц.обсл. инвал. по ЗРК "Об образов."</t>
  </si>
  <si>
    <t>дети-сироты</t>
  </si>
  <si>
    <t>обслуж. граждан пожилого возраста</t>
  </si>
  <si>
    <t>выравнивание поседений</t>
  </si>
  <si>
    <t>оплата ЖКХ соц .работн.</t>
  </si>
  <si>
    <t>жилье сиротам</t>
  </si>
  <si>
    <t>присяжные заседатели</t>
  </si>
  <si>
    <t>классное рук-во</t>
  </si>
  <si>
    <t>фельдшера</t>
  </si>
  <si>
    <t>Нераспределенные</t>
  </si>
  <si>
    <t>Фонд развития</t>
  </si>
  <si>
    <t>благоустройство</t>
  </si>
  <si>
    <t>Иные</t>
  </si>
  <si>
    <t>соц. поддержка спец. работающих на селе</t>
  </si>
  <si>
    <t>адресная соц. помощь</t>
  </si>
  <si>
    <t>строит. (приобр.) жилья в сел. местности</t>
  </si>
  <si>
    <t>реформи-        рование ЖКХ</t>
  </si>
  <si>
    <t>гос гарантии образование</t>
  </si>
  <si>
    <t>Приложение 24-25</t>
  </si>
  <si>
    <t>реформирование</t>
  </si>
  <si>
    <t>инновационные</t>
  </si>
  <si>
    <t>оплата ЖКХ пед. работн.</t>
  </si>
  <si>
    <t>алкогол. продукции</t>
  </si>
  <si>
    <t>тегули-       рование тарифов</t>
  </si>
  <si>
    <t>воен  комисса-         риаты</t>
  </si>
  <si>
    <t>погаше-         ние зад-ти по льготам</t>
  </si>
  <si>
    <t>Дотации на выравни-                вание МР(ГО)</t>
  </si>
  <si>
    <t>№ раздела или пункта</t>
  </si>
  <si>
    <t>Распределение субсидий бюджетам муниципальных районов и городских округов на финансирование  региональной целевой программы "Развитие сферы культуры в Республике Карелия на период до 2012 года" на 2008 год</t>
  </si>
  <si>
    <t>Распределение субсидий бюджетам муниципальных районов и городских округов на долевое финансирование расходов по обеспечению жильем молодых семей и молодых специалистов, проживающих и работающих на селе либо изъявивших желание переехать на постоянное место жительства в сельскую местность и работать там, на 2008 год</t>
  </si>
  <si>
    <t>Распределение субсидий бюджетам муниципальных районов и городских округов на улучшение питания обучающихся 1-4 классов общеобразовательных учреждений в Республике Карелия на 2008 год</t>
  </si>
  <si>
    <t>Распределение субсидий бюджетам муниципальных районов и городских округов на финансовое обеспечение дополнительных расходов, связанных с выплатой ежемесячной денежной доплаты тренерам-преподавателям и старшим тренерам-преподавателям муниципальных  детско-юношеских спортивных  школ  на 2008 год</t>
  </si>
  <si>
    <t>Распределение субсидий бюджетам муниципальных районов и городских округов на финансовое обеспечение дополнительных расходов, связанных с выплатой ежемесячной денежной доплаты работникам муниципальных учреждений здравоохранения на 2008 год</t>
  </si>
  <si>
    <t>Распределение субсидий бюджетам муниципальных районов и городских округов на финансовое обеспечение дополнительных расходов, связанных с выплатой ежемесячной денежной доплаты работникам муниципальных учреждений образования на 2008 год</t>
  </si>
  <si>
    <t>Распределение субсидий  бюджетам муниципальных районов и городских округов на финансовое обеспечение дополнительных расходов, связанных с выплатой ежемесячной денежной доплаты работникам муниципальных учреждений культуры на 2008 год</t>
  </si>
  <si>
    <t>Распределение субсидий бюджетам муниципальных районов и городских округов на финансовое обеспечение дополнительных расходов, связанных с выплатой ежемесячной денежной доплаты работникам муниципальных учреждений социальной защиты (социального обслуживания) на 2008 год</t>
  </si>
  <si>
    <t>Распределение субсидий бюджетам муниципальных районов и городских округов на обеспечение пожарной безопасности в муниципальных образовательных учреждениях Республики Карелия на 2008 год</t>
  </si>
  <si>
    <t>Распределение субсидий бюджетам муниципальных районов и городских округов на ремонт и реконструкцию автомобильных дорог общего пользования</t>
  </si>
  <si>
    <t>Распределение субсидий бюджетам муниципальных районов и городских округов на осуществление капитального ремонта гидротехнических сооружений, находящихся в муниципальной собственности</t>
  </si>
  <si>
    <t>№ пункта</t>
  </si>
  <si>
    <t>Приложения 9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</si>
  <si>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</si>
  <si>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</si>
  <si>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</si>
  <si>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</si>
  <si>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</si>
  <si>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</si>
  <si>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</si>
  <si>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Распределение субсидий бюджетам муниципальных районов и городских округов на проведение капитального ремонта многоквартирных домов на 2008 год</t>
  </si>
  <si>
    <r>
      <t xml:space="preserve">Распределение субсидий  бюджетам муниципальных районов и городских округов на финансирование целевой программы "Развитие образования в Республике Карелия" </t>
    </r>
    <r>
      <rPr>
        <b/>
        <sz val="14"/>
        <rFont val="Times New Roman"/>
        <family val="1"/>
      </rPr>
      <t>на 2008 год</t>
    </r>
  </si>
  <si>
    <t xml:space="preserve">Распределение субсидий бюджетам муниципальных районов и городских округов на финансирование целевой программы "Дети Карелии" на 2008 годы </t>
  </si>
  <si>
    <t>Таблица 9</t>
  </si>
  <si>
    <t>Таблица 10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</si>
  <si>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</si>
  <si>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</si>
  <si>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</si>
  <si>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</si>
  <si>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</si>
  <si>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</si>
  <si>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</si>
  <si>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</si>
  <si>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</si>
  <si>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Таблица 20</t>
  </si>
  <si>
    <r>
      <t xml:space="preserve">Распределение </t>
    </r>
    <r>
      <rPr>
        <b/>
        <u val="single"/>
        <sz val="14"/>
        <rFont val="Times New Roman"/>
        <family val="1"/>
      </rPr>
      <t xml:space="preserve">субсидий </t>
    </r>
    <r>
      <rPr>
        <b/>
        <sz val="14"/>
        <rFont val="Times New Roman"/>
        <family val="1"/>
      </rPr>
      <t>бюджетам муниципальных районов и городских округов на денежные выплаты медицинскому персоналу фельдшерско-акушерских пунктов, врачам, фельдшерам и медсестрам скорой медицинской помощи на 2008 год</t>
    </r>
  </si>
  <si>
    <t>Таблица 21</t>
  </si>
  <si>
    <t xml:space="preserve">Распределение субсидий бюджетам муниципальных районов и городских округов на комплектование книжных фондов библиотек муниципальных образований 
на 2008 год
</t>
  </si>
  <si>
    <t>Таблица 22</t>
  </si>
  <si>
    <t>Таблица 23</t>
  </si>
  <si>
    <t>Распределение субсидий бюджетам муниципальных районов и городских округов на софинансирование расходов по содержанию и ремонту объектов социальной и инженерной инфраструктуры на 2008 год</t>
  </si>
  <si>
    <t>Распределение субвенций бюджетам муниципальных районов и городских округов на внедрение инновационных образовательных программ в  муниципальных общеобразовательных учреждениях на 2008 год</t>
  </si>
  <si>
    <t>Приложения 7</t>
  </si>
  <si>
    <t>приложения 7</t>
  </si>
  <si>
    <t>Распределение субвенций бюджетам муниципальных районов и городских округов на обеспечение деятельности по опеке и попечительству на 2008 год</t>
  </si>
  <si>
    <t>Найстенъярвское сельское поселение</t>
  </si>
  <si>
    <t>Муниципальное образование</t>
  </si>
  <si>
    <t>Распределение субвенций 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 (за исключением расходов на содержание зданий и коммунальных расходов, осуществляемых из местных бюджетов), на 2010 год</t>
  </si>
  <si>
    <t>III.</t>
  </si>
  <si>
    <t>приложения 8</t>
  </si>
  <si>
    <t>Распределение субвенций бюджетам муниципальных районов и городских округов на осуществление государственных полномочий Республики Карелия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(за исключением образования, получаемого в федеральных образовательных учреждениях и образовательных учреждениях Республики Карелия), на 2010 год</t>
  </si>
  <si>
    <t xml:space="preserve">                       к распоряжению Правительства</t>
  </si>
  <si>
    <t xml:space="preserve">                       Приложение №__</t>
  </si>
  <si>
    <t xml:space="preserve">                       Республики Карелия</t>
  </si>
  <si>
    <t xml:space="preserve">                       от ____________ 2010 г. №___</t>
  </si>
  <si>
    <t>Распределение на 2010 год не распределенных субвенций бюджетам муниципальных районов и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 на 2010 год</t>
  </si>
  <si>
    <t>Распределение на 2010 год не распределенных субвенций бюджетам городских и сельских поселений на осуществление полномочий по первичному воинскому учету на территориях, где отсутствуют военные комиссариаты, на 2010 год</t>
  </si>
  <si>
    <t>Распределение на 2010 год не распределенных субвенций бюджетам муниципальных районов и городских округов на осуществление государственных полномочий Республики Карелия в области производства и оборота этилового спирта, алкогольной и спиртосодержащей продукции на 2010 год</t>
  </si>
  <si>
    <t>Распределение на 2010 год не распределенных субвенций бюджетам муниципальных районов и городских округов на осуществление государственных полномочий Республики Карелия по регулированию цен (тарифов) на отдельные виды продукции, товаров и услуг на 2010 год</t>
  </si>
  <si>
    <t>Распределение на 2010 год не распределенных субвенций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 (за исключением расходов на содержание зданий и коммунальных расходов, осуществляемых из местных бюджетов), на 2010 год</t>
  </si>
  <si>
    <t xml:space="preserve">                       Приложение № 1 </t>
  </si>
  <si>
    <t xml:space="preserve">                       Приложение № 6</t>
  </si>
  <si>
    <t>Распределение на 2010 год не распределенных субвенций бюджетам муниципальных районов и городских округов на осуществление государственных полномочий Республики Карелия  по предоставлению социальной поддержки, установленной частью 3 статьи 3 Закона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Карелия", 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 (социальным работникам)</t>
  </si>
  <si>
    <t xml:space="preserve">Распределение на 2010 год не распределенных субвенций бюджетам муниципальных районов и городских округов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</si>
  <si>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17.</t>
  </si>
  <si>
    <t>18.</t>
  </si>
  <si>
    <t xml:space="preserve">                к распоряжению Правительства</t>
  </si>
  <si>
    <t xml:space="preserve">                Республики Карелия</t>
  </si>
  <si>
    <t xml:space="preserve">  Лахденпохский муниципальный район</t>
  </si>
  <si>
    <t>Распределение на 2014 год  не распределенных субвенций бюджетам поселений на осуществление полномочий по первичному воинскому учету на территориях, где отсутствуют военные комиссариаты</t>
  </si>
  <si>
    <t xml:space="preserve">Распределение на 2014 год  не распределенных субвенций бюджетам муниципальных районов и городских округов на осуществление государственных полномочий Республики Карелия по регулированию цен (тарифов) на отдельные виды продукции, товаров и услуг </t>
  </si>
  <si>
    <t xml:space="preserve">Распределение на 2014 год  не распределенных субвенций бюджетам муниципальных районов и городских округов на осуществление государственных полномочий Республики Карелия в области производства и оборота этилового спирта, алкогольной и спиртосодержащей продукции </t>
  </si>
  <si>
    <t>Сумма субвенции</t>
  </si>
  <si>
    <t xml:space="preserve">Распределение на 2014 год не распределенных субвенций бюджетам муниципальных районов и городских округов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</si>
  <si>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к распоряжению Правительства</t>
  </si>
  <si>
    <t>Республики Карелия</t>
  </si>
  <si>
    <t xml:space="preserve">Распределение на 2014 год не распределенных субвенций бюджетам муниципальных районов и городских округов на осуществление государственных полномочий Республики Карелия по организации и осуществлению деятельности органов опеки и попечительства </t>
  </si>
  <si>
    <t>Распределение на 2014 год не распределенных субвенций бюджетам муниципальных районов и городских округов на осуществление государственных полномочий Республики Карелия, предусмотренных Законом Республики Карелия от 20 декабря 2013 года № 1755-ЗРК «Об образовании»</t>
  </si>
  <si>
    <t>Распределение на 2014 год  не распределенных субвенций бюджетам муниципальных районов и городских округов на осуществление государственных полномочий Республики Карелия по социальному обслуживанию граждан пожилого возраста и инвалидов (в том числе детей-инвалидов), граждан, находящихся в трудной жизненной ситуации, в том числе детей, включая детей-сирот, безнадзорных детей, детей, оставшихся без попечения родителей, детей, находящихся в иной трудной жизненной ситуации</t>
  </si>
  <si>
    <t xml:space="preserve">Распределение на 2014 год не распределенных субвенций бюджетам муниципальных районов, городских округов и поселений 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
</t>
  </si>
  <si>
    <t>Распределение на 2014 год не распределенных субвенций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учреждениях,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</si>
  <si>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
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</si>
  <si>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учреждениях
</t>
  </si>
  <si>
    <t xml:space="preserve">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
</t>
  </si>
  <si>
    <t xml:space="preserve"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учреждений Республики Карелия
</t>
  </si>
  <si>
    <t xml:space="preserve">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
</t>
  </si>
  <si>
    <t>в том числе</t>
  </si>
  <si>
    <t xml:space="preserve">                Приложение  5</t>
  </si>
  <si>
    <t>№ п/п</t>
  </si>
  <si>
    <t xml:space="preserve">                                     к распоряжению Правительства</t>
  </si>
  <si>
    <t xml:space="preserve">                                     Приложение  1</t>
  </si>
  <si>
    <t xml:space="preserve">                                     Республики Карелия</t>
  </si>
  <si>
    <t xml:space="preserve">                       Приложение  2 </t>
  </si>
  <si>
    <t xml:space="preserve">                Приложение  3</t>
  </si>
  <si>
    <t xml:space="preserve">                Приложение  4</t>
  </si>
  <si>
    <t xml:space="preserve">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
</t>
  </si>
  <si>
    <t xml:space="preserve">                Приложение  6</t>
  </si>
  <si>
    <t>Приложение  7</t>
  </si>
  <si>
    <t xml:space="preserve"> </t>
  </si>
  <si>
    <t>Распределение на 2014 год не распределенных  субвенций бюджетам муниципальных районов и городских округов на осуществление государственных полномочий Республики Карелия,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</t>
  </si>
  <si>
    <t xml:space="preserve">по социальной поддержке детей-сирот, детей, оставшихся без попечения родителей, и лиц из числа детей-сирот,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учреждениях, установленной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родителей», за исключением части 6 статьи 3 указанного Закона
</t>
  </si>
  <si>
    <t xml:space="preserve">                       Приложение  8</t>
  </si>
  <si>
    <t xml:space="preserve">                Приложение 9</t>
  </si>
  <si>
    <t xml:space="preserve">                       Приложение  10</t>
  </si>
  <si>
    <t xml:space="preserve">                Приложение  11</t>
  </si>
  <si>
    <t>Челмужское сельское поселение</t>
  </si>
  <si>
    <t>Чебинское сельское поселение</t>
  </si>
  <si>
    <t>Куркиекское сельское поселение</t>
  </si>
  <si>
    <t xml:space="preserve">Распределение на 2014 год  не распределенных субвенций бюджетам муниципальных районов и городских округов на осуществление государственных полномочий Республики Карелия по предоставлению социальной поддержки, установленной частью 3 статьи 3 Закона Республики Карелия от 17 декабря 2004 года № 827-ЗРК «О социальной поддержке отдельных категорий граждан и признании утратившими силу некоторых законодательных актов Республики Карелия», проживающим и 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
(социальным работникам)
</t>
  </si>
  <si>
    <t xml:space="preserve">                от 18 декабря 2014 года № 786р-П</t>
  </si>
  <si>
    <t xml:space="preserve">                       от 18 декабря 2014 года № 786р-П</t>
  </si>
  <si>
    <t>от 18 декабря 2014 года № 786р-П</t>
  </si>
  <si>
    <t xml:space="preserve">                                     от 18 декабря 2014 года № 786р-П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</si>
</sst>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&quot;р.&quot;"/>
    <numFmt numFmtId="173" formatCode="#,##0_р_."/>
    <numFmt numFmtId="174" formatCode="#,##0.000"/>
    <numFmt numFmtId="175" formatCode="0.000%"/>
    <numFmt numFmtId="176" formatCode="0.0%"/>
    <numFmt numFmtId="177" formatCode="0.000000000"/>
    <numFmt numFmtId="178" formatCode="0.00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_-* #,##0.0_р_._-;\-* #,##0.0_р_._-;_-* &quot;-&quot;??_р_._-;_-@_-"/>
    <numFmt numFmtId="183" formatCode="_-* #,##0_р_._-;\-* #,##0_р_._-;_-* &quot;-&quot;??_р_._-;_-@_-"/>
    <numFmt numFmtId="184" formatCode="#,##0.0000"/>
    <numFmt numFmtId="185" formatCode="[$€-2]\ ###,000_);[Red]\([$€-2]\ ###,000\)"/>
    <numFmt numFmtId="186" formatCode="#,##0.00000"/>
    <numFmt numFmtId="187" formatCode="#,##0.0_р_."/>
    <numFmt numFmtId="188" formatCode="#,##0.00_ ;\-#,##0.00\ "/>
    <numFmt numFmtId="189" formatCode="_-* #,##0.000_р_._-;\-* #,##0.000_р_._-;_-* &quot;-&quot;??_р_._-;_-@_-"/>
    <numFmt numFmtId="190" formatCode="_-* #,##0.000&quot;р.&quot;_-;\-* #,##0.000&quot;р.&quot;_-;_-* &quot;-&quot;??&quot;р.&quot;_-;_-@_-"/>
  </numFmts>
  <fonts count="66">
    <font>
      <sz val="10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Arial Cyr"/>
      <family val="0"/>
    </font>
    <font>
      <u val="single"/>
      <sz val="12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3.5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6" fillId="0" borderId="0" xfId="54" applyFont="1">
      <alignment/>
      <protection/>
    </xf>
    <xf numFmtId="0" fontId="4" fillId="0" borderId="0" xfId="55" applyFont="1" applyAlignment="1">
      <alignment horizontal="left"/>
      <protection/>
    </xf>
    <xf numFmtId="0" fontId="6" fillId="0" borderId="0" xfId="54" applyFont="1" applyBorder="1">
      <alignment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vertical="center"/>
      <protection/>
    </xf>
    <xf numFmtId="0" fontId="4" fillId="0" borderId="0" xfId="0" applyFont="1" applyFill="1" applyAlignment="1">
      <alignment horizontal="center"/>
    </xf>
    <xf numFmtId="0" fontId="7" fillId="0" borderId="0" xfId="54" applyFont="1" applyBorder="1" applyAlignment="1">
      <alignment horizontal="left"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55" applyFont="1" applyBorder="1">
      <alignment/>
      <protection/>
    </xf>
    <xf numFmtId="0" fontId="4" fillId="0" borderId="0" xfId="0" applyFont="1" applyFill="1" applyAlignment="1">
      <alignment horizontal="center"/>
    </xf>
    <xf numFmtId="0" fontId="8" fillId="0" borderId="0" xfId="54" applyFont="1">
      <alignment/>
      <protection/>
    </xf>
    <xf numFmtId="0" fontId="8" fillId="0" borderId="0" xfId="54" applyFont="1" applyBorder="1">
      <alignment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Border="1" applyAlignment="1">
      <alignment vertical="center"/>
      <protection/>
    </xf>
    <xf numFmtId="0" fontId="7" fillId="0" borderId="0" xfId="54" applyFont="1" applyBorder="1" applyAlignment="1">
      <alignment horizontal="center"/>
      <protection/>
    </xf>
    <xf numFmtId="3" fontId="6" fillId="0" borderId="0" xfId="54" applyNumberFormat="1" applyFont="1" applyBorder="1" applyAlignment="1">
      <alignment horizontal="right"/>
      <protection/>
    </xf>
    <xf numFmtId="0" fontId="6" fillId="0" borderId="0" xfId="54" applyFont="1" applyAlignme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4" applyFont="1" applyAlignment="1">
      <alignment/>
      <protection/>
    </xf>
    <xf numFmtId="0" fontId="6" fillId="0" borderId="11" xfId="54" applyFont="1" applyBorder="1" applyAlignment="1">
      <alignment vertical="center"/>
      <protection/>
    </xf>
    <xf numFmtId="0" fontId="6" fillId="0" borderId="0" xfId="54" applyFont="1">
      <alignment/>
      <protection/>
    </xf>
    <xf numFmtId="3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54" applyFont="1" applyBorder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5" fillId="0" borderId="0" xfId="55" applyFont="1" applyBorder="1">
      <alignment/>
      <protection/>
    </xf>
    <xf numFmtId="0" fontId="4" fillId="0" borderId="0" xfId="54" applyFont="1">
      <alignment/>
      <protection/>
    </xf>
    <xf numFmtId="0" fontId="4" fillId="0" borderId="0" xfId="54" applyFont="1" applyBorder="1">
      <alignment/>
      <protection/>
    </xf>
    <xf numFmtId="0" fontId="4" fillId="0" borderId="0" xfId="54" applyFont="1" applyFill="1" applyAlignment="1">
      <alignment horizontal="right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3" fontId="4" fillId="0" borderId="0" xfId="54" applyNumberFormat="1" applyFont="1" applyBorder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4" applyFont="1" applyFill="1">
      <alignment/>
      <protection/>
    </xf>
    <xf numFmtId="3" fontId="4" fillId="0" borderId="0" xfId="54" applyNumberFormat="1" applyFont="1" applyFill="1">
      <alignment/>
      <protection/>
    </xf>
    <xf numFmtId="3" fontId="6" fillId="0" borderId="0" xfId="54" applyNumberFormat="1" applyFont="1" applyBorder="1" applyAlignment="1">
      <alignment horizontal="right"/>
      <protection/>
    </xf>
    <xf numFmtId="3" fontId="8" fillId="0" borderId="0" xfId="54" applyNumberFormat="1" applyFont="1" applyFill="1" applyBorder="1" applyAlignment="1">
      <alignment horizontal="right"/>
      <protection/>
    </xf>
    <xf numFmtId="3" fontId="5" fillId="0" borderId="0" xfId="54" applyNumberFormat="1" applyFont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6" fillId="0" borderId="0" xfId="54" applyNumberFormat="1" applyFont="1" applyBorder="1" applyAlignment="1">
      <alignment horizontal="right"/>
      <protection/>
    </xf>
    <xf numFmtId="164" fontId="8" fillId="0" borderId="0" xfId="54" applyNumberFormat="1" applyFont="1" applyAlignment="1">
      <alignment horizontal="right"/>
      <protection/>
    </xf>
    <xf numFmtId="3" fontId="8" fillId="0" borderId="0" xfId="54" applyNumberFormat="1" applyFont="1" applyAlignment="1">
      <alignment horizontal="right"/>
      <protection/>
    </xf>
    <xf numFmtId="0" fontId="0" fillId="0" borderId="12" xfId="0" applyBorder="1" applyAlignment="1">
      <alignment horizontal="center"/>
    </xf>
    <xf numFmtId="0" fontId="14" fillId="0" borderId="13" xfId="54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left"/>
      <protection/>
    </xf>
    <xf numFmtId="0" fontId="13" fillId="0" borderId="18" xfId="54" applyFont="1" applyBorder="1" applyAlignment="1">
      <alignment horizontal="center"/>
      <protection/>
    </xf>
    <xf numFmtId="0" fontId="12" fillId="0" borderId="19" xfId="54" applyFont="1" applyBorder="1">
      <alignment/>
      <protection/>
    </xf>
    <xf numFmtId="0" fontId="12" fillId="0" borderId="20" xfId="54" applyFont="1" applyBorder="1">
      <alignment/>
      <protection/>
    </xf>
    <xf numFmtId="0" fontId="13" fillId="0" borderId="21" xfId="54" applyFont="1" applyBorder="1">
      <alignment/>
      <protection/>
    </xf>
    <xf numFmtId="0" fontId="15" fillId="0" borderId="22" xfId="0" applyFont="1" applyBorder="1" applyAlignment="1">
      <alignment/>
    </xf>
    <xf numFmtId="3" fontId="12" fillId="0" borderId="22" xfId="54" applyNumberFormat="1" applyFont="1" applyBorder="1" applyAlignment="1">
      <alignment horizontal="right"/>
      <protection/>
    </xf>
    <xf numFmtId="0" fontId="15" fillId="0" borderId="21" xfId="0" applyFont="1" applyBorder="1" applyAlignment="1">
      <alignment/>
    </xf>
    <xf numFmtId="3" fontId="16" fillId="0" borderId="22" xfId="0" applyNumberFormat="1" applyFont="1" applyFill="1" applyBorder="1" applyAlignment="1">
      <alignment horizontal="right"/>
    </xf>
    <xf numFmtId="3" fontId="16" fillId="0" borderId="22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2" fillId="0" borderId="24" xfId="54" applyFont="1" applyBorder="1">
      <alignment/>
      <protection/>
    </xf>
    <xf numFmtId="164" fontId="13" fillId="0" borderId="24" xfId="54" applyNumberFormat="1" applyFont="1" applyBorder="1">
      <alignment/>
      <protection/>
    </xf>
    <xf numFmtId="3" fontId="13" fillId="0" borderId="25" xfId="54" applyNumberFormat="1" applyFont="1" applyBorder="1" applyAlignment="1">
      <alignment horizontal="center"/>
      <protection/>
    </xf>
    <xf numFmtId="3" fontId="13" fillId="0" borderId="26" xfId="54" applyNumberFormat="1" applyFont="1" applyBorder="1" applyAlignment="1">
      <alignment horizontal="center"/>
      <protection/>
    </xf>
    <xf numFmtId="3" fontId="12" fillId="0" borderId="26" xfId="54" applyNumberFormat="1" applyFont="1" applyBorder="1" applyAlignment="1">
      <alignment horizontal="center"/>
      <protection/>
    </xf>
    <xf numFmtId="3" fontId="12" fillId="0" borderId="26" xfId="54" applyNumberFormat="1" applyFont="1" applyBorder="1" applyAlignment="1">
      <alignment horizontal="center"/>
      <protection/>
    </xf>
    <xf numFmtId="3" fontId="17" fillId="0" borderId="25" xfId="0" applyNumberFormat="1" applyFont="1" applyFill="1" applyBorder="1" applyAlignment="1">
      <alignment horizontal="center"/>
    </xf>
    <xf numFmtId="3" fontId="16" fillId="0" borderId="26" xfId="0" applyNumberFormat="1" applyFont="1" applyFill="1" applyBorder="1" applyAlignment="1">
      <alignment horizontal="center"/>
    </xf>
    <xf numFmtId="3" fontId="16" fillId="0" borderId="26" xfId="0" applyNumberFormat="1" applyFont="1" applyFill="1" applyBorder="1" applyAlignment="1">
      <alignment horizontal="center"/>
    </xf>
    <xf numFmtId="3" fontId="16" fillId="0" borderId="26" xfId="0" applyNumberFormat="1" applyFont="1" applyFill="1" applyBorder="1" applyAlignment="1">
      <alignment/>
    </xf>
    <xf numFmtId="164" fontId="16" fillId="0" borderId="26" xfId="0" applyNumberFormat="1" applyFont="1" applyFill="1" applyBorder="1" applyAlignment="1">
      <alignment horizontal="center"/>
    </xf>
    <xf numFmtId="3" fontId="16" fillId="0" borderId="27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24" xfId="54" applyFont="1" applyBorder="1" applyAlignment="1">
      <alignment horizontal="left"/>
      <protection/>
    </xf>
    <xf numFmtId="0" fontId="16" fillId="0" borderId="24" xfId="55" applyFont="1" applyBorder="1">
      <alignment/>
      <protection/>
    </xf>
    <xf numFmtId="0" fontId="16" fillId="0" borderId="24" xfId="55" applyFont="1" applyFill="1" applyBorder="1">
      <alignment/>
      <protection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13" fillId="0" borderId="14" xfId="54" applyFont="1" applyBorder="1">
      <alignment/>
      <protection/>
    </xf>
    <xf numFmtId="164" fontId="13" fillId="0" borderId="14" xfId="54" applyNumberFormat="1" applyFont="1" applyBorder="1">
      <alignment/>
      <protection/>
    </xf>
    <xf numFmtId="3" fontId="18" fillId="33" borderId="14" xfId="54" applyNumberFormat="1" applyFont="1" applyFill="1" applyBorder="1" applyAlignment="1">
      <alignment horizontal="center"/>
      <protection/>
    </xf>
    <xf numFmtId="3" fontId="13" fillId="0" borderId="14" xfId="54" applyNumberFormat="1" applyFont="1" applyFill="1" applyBorder="1" applyAlignment="1">
      <alignment horizontal="center"/>
      <protection/>
    </xf>
    <xf numFmtId="3" fontId="13" fillId="0" borderId="14" xfId="54" applyNumberFormat="1" applyFont="1" applyFill="1" applyBorder="1" applyAlignment="1">
      <alignment horizontal="center"/>
      <protection/>
    </xf>
    <xf numFmtId="3" fontId="13" fillId="0" borderId="28" xfId="54" applyNumberFormat="1" applyFont="1" applyFill="1" applyBorder="1" applyAlignment="1">
      <alignment horizontal="center"/>
      <protection/>
    </xf>
    <xf numFmtId="164" fontId="13" fillId="0" borderId="28" xfId="54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43" fontId="0" fillId="0" borderId="0" xfId="63" applyFont="1" applyAlignment="1">
      <alignment/>
    </xf>
    <xf numFmtId="3" fontId="12" fillId="0" borderId="25" xfId="54" applyNumberFormat="1" applyFont="1" applyBorder="1" applyAlignment="1">
      <alignment horizontal="center"/>
      <protection/>
    </xf>
    <xf numFmtId="164" fontId="13" fillId="0" borderId="25" xfId="54" applyNumberFormat="1" applyFont="1" applyBorder="1" applyAlignment="1">
      <alignment horizontal="center"/>
      <protection/>
    </xf>
    <xf numFmtId="164" fontId="13" fillId="0" borderId="25" xfId="54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183" fontId="15" fillId="0" borderId="0" xfId="63" applyNumberFormat="1" applyFont="1" applyAlignment="1">
      <alignment/>
    </xf>
    <xf numFmtId="0" fontId="15" fillId="0" borderId="0" xfId="0" applyFont="1" applyAlignment="1">
      <alignment/>
    </xf>
    <xf numFmtId="183" fontId="15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29" xfId="54" applyFont="1" applyBorder="1" applyAlignment="1">
      <alignment horizontal="center" vertical="center" wrapText="1"/>
      <protection/>
    </xf>
    <xf numFmtId="0" fontId="22" fillId="0" borderId="30" xfId="54" applyFont="1" applyBorder="1" applyAlignment="1">
      <alignment horizontal="center" vertical="center" wrapText="1"/>
      <protection/>
    </xf>
    <xf numFmtId="0" fontId="22" fillId="0" borderId="31" xfId="54" applyFont="1" applyBorder="1" applyAlignment="1">
      <alignment horizontal="center" vertical="center" wrapText="1"/>
      <protection/>
    </xf>
    <xf numFmtId="0" fontId="22" fillId="0" borderId="32" xfId="54" applyFont="1" applyBorder="1" applyAlignment="1">
      <alignment horizontal="center" vertical="center" wrapText="1"/>
      <protection/>
    </xf>
    <xf numFmtId="0" fontId="22" fillId="0" borderId="33" xfId="54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14" fillId="0" borderId="13" xfId="54" applyFont="1" applyFill="1" applyBorder="1" applyAlignment="1">
      <alignment horizontal="center" vertical="center" wrapText="1"/>
      <protection/>
    </xf>
    <xf numFmtId="0" fontId="22" fillId="0" borderId="32" xfId="54" applyFont="1" applyFill="1" applyBorder="1" applyAlignment="1">
      <alignment horizontal="center" vertical="center" wrapText="1"/>
      <protection/>
    </xf>
    <xf numFmtId="0" fontId="22" fillId="0" borderId="31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3" fontId="12" fillId="0" borderId="22" xfId="54" applyNumberFormat="1" applyFont="1" applyFill="1" applyBorder="1" applyAlignment="1">
      <alignment horizontal="right"/>
      <protection/>
    </xf>
    <xf numFmtId="3" fontId="12" fillId="0" borderId="34" xfId="54" applyNumberFormat="1" applyFont="1" applyFill="1" applyBorder="1" applyAlignment="1">
      <alignment horizontal="right"/>
      <protection/>
    </xf>
    <xf numFmtId="3" fontId="12" fillId="0" borderId="26" xfId="54" applyNumberFormat="1" applyFont="1" applyFill="1" applyBorder="1" applyAlignment="1">
      <alignment horizontal="center"/>
      <protection/>
    </xf>
    <xf numFmtId="3" fontId="12" fillId="0" borderId="35" xfId="54" applyNumberFormat="1" applyFont="1" applyFill="1" applyBorder="1" applyAlignment="1">
      <alignment horizontal="center"/>
      <protection/>
    </xf>
    <xf numFmtId="0" fontId="24" fillId="0" borderId="36" xfId="54" applyFont="1" applyBorder="1">
      <alignment/>
      <protection/>
    </xf>
    <xf numFmtId="3" fontId="24" fillId="0" borderId="37" xfId="54" applyNumberFormat="1" applyFont="1" applyBorder="1" applyAlignment="1">
      <alignment horizontal="center"/>
      <protection/>
    </xf>
    <xf numFmtId="3" fontId="24" fillId="0" borderId="38" xfId="54" applyNumberFormat="1" applyFont="1" applyBorder="1" applyAlignment="1">
      <alignment horizontal="center"/>
      <protection/>
    </xf>
    <xf numFmtId="164" fontId="25" fillId="0" borderId="37" xfId="54" applyNumberFormat="1" applyFont="1" applyBorder="1" applyAlignment="1">
      <alignment horizontal="center"/>
      <protection/>
    </xf>
    <xf numFmtId="3" fontId="25" fillId="0" borderId="26" xfId="54" applyNumberFormat="1" applyFont="1" applyBorder="1" applyAlignment="1">
      <alignment horizontal="center"/>
      <protection/>
    </xf>
    <xf numFmtId="3" fontId="24" fillId="0" borderId="39" xfId="54" applyNumberFormat="1" applyFont="1" applyBorder="1" applyAlignment="1">
      <alignment horizontal="center"/>
      <protection/>
    </xf>
    <xf numFmtId="3" fontId="24" fillId="0" borderId="39" xfId="54" applyNumberFormat="1" applyFont="1" applyBorder="1" applyAlignment="1">
      <alignment horizontal="center"/>
      <protection/>
    </xf>
    <xf numFmtId="3" fontId="24" fillId="0" borderId="39" xfId="54" applyNumberFormat="1" applyFont="1" applyFill="1" applyBorder="1" applyAlignment="1">
      <alignment horizontal="center"/>
      <protection/>
    </xf>
    <xf numFmtId="3" fontId="24" fillId="0" borderId="40" xfId="54" applyNumberFormat="1" applyFont="1" applyFill="1" applyBorder="1" applyAlignment="1">
      <alignment horizontal="center"/>
      <protection/>
    </xf>
    <xf numFmtId="3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3" fontId="27" fillId="0" borderId="43" xfId="0" applyNumberFormat="1" applyFont="1" applyFill="1" applyBorder="1" applyAlignment="1">
      <alignment horizontal="center"/>
    </xf>
    <xf numFmtId="3" fontId="13" fillId="0" borderId="14" xfId="54" applyNumberFormat="1" applyFont="1" applyBorder="1">
      <alignment/>
      <protection/>
    </xf>
    <xf numFmtId="164" fontId="25" fillId="0" borderId="24" xfId="54" applyNumberFormat="1" applyFont="1" applyBorder="1">
      <alignment/>
      <protection/>
    </xf>
    <xf numFmtId="3" fontId="12" fillId="0" borderId="35" xfId="54" applyNumberFormat="1" applyFont="1" applyBorder="1" applyAlignment="1">
      <alignment horizontal="center"/>
      <protection/>
    </xf>
    <xf numFmtId="3" fontId="12" fillId="0" borderId="27" xfId="54" applyNumberFormat="1" applyFont="1" applyBorder="1" applyAlignment="1">
      <alignment horizont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8" fillId="0" borderId="0" xfId="54" applyNumberFormat="1" applyFont="1" applyBorder="1">
      <alignment/>
      <protection/>
    </xf>
    <xf numFmtId="164" fontId="4" fillId="0" borderId="0" xfId="54" applyNumberFormat="1" applyFont="1" applyBorder="1" applyAlignment="1">
      <alignment horizontal="right"/>
      <protection/>
    </xf>
    <xf numFmtId="164" fontId="5" fillId="0" borderId="0" xfId="54" applyNumberFormat="1" applyFont="1" applyBorder="1" applyAlignment="1">
      <alignment horizontal="right"/>
      <protection/>
    </xf>
    <xf numFmtId="164" fontId="4" fillId="0" borderId="0" xfId="0" applyNumberFormat="1" applyFont="1" applyFill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8" fillId="35" borderId="0" xfId="54" applyNumberFormat="1" applyFont="1" applyFill="1" applyAlignment="1">
      <alignment horizontal="right"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4" fillId="0" borderId="0" xfId="55" applyFont="1" applyFill="1" applyAlignment="1">
      <alignment horizontal="right"/>
      <protection/>
    </xf>
    <xf numFmtId="0" fontId="6" fillId="0" borderId="0" xfId="54" applyFont="1" applyFill="1" applyBorder="1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vertical="center"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right"/>
      <protection/>
    </xf>
    <xf numFmtId="0" fontId="6" fillId="0" borderId="0" xfId="54" applyFont="1" applyFill="1" applyBorder="1">
      <alignment/>
      <protection/>
    </xf>
    <xf numFmtId="164" fontId="6" fillId="0" borderId="0" xfId="54" applyNumberFormat="1" applyFont="1" applyFill="1" applyBorder="1" applyAlignment="1">
      <alignment horizontal="right"/>
      <protection/>
    </xf>
    <xf numFmtId="0" fontId="4" fillId="0" borderId="0" xfId="55" applyFont="1" applyFill="1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3" fontId="6" fillId="0" borderId="0" xfId="54" applyNumberFormat="1" applyFont="1" applyFill="1" applyAlignment="1">
      <alignment horizontal="center"/>
      <protection/>
    </xf>
    <xf numFmtId="0" fontId="6" fillId="0" borderId="0" xfId="54" applyFont="1" applyFill="1">
      <alignment/>
      <protection/>
    </xf>
    <xf numFmtId="164" fontId="6" fillId="0" borderId="0" xfId="54" applyNumberFormat="1" applyFont="1" applyAlignment="1">
      <alignment horizontal="right"/>
      <protection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6" fillId="0" borderId="0" xfId="54" applyNumberFormat="1" applyFont="1" applyBorder="1" applyAlignment="1">
      <alignment/>
      <protection/>
    </xf>
    <xf numFmtId="164" fontId="8" fillId="0" borderId="0" xfId="54" applyNumberFormat="1" applyFont="1" applyAlignment="1">
      <alignment/>
      <protection/>
    </xf>
    <xf numFmtId="164" fontId="6" fillId="0" borderId="0" xfId="54" applyNumberFormat="1" applyFont="1" applyAlignment="1">
      <alignment/>
      <protection/>
    </xf>
    <xf numFmtId="164" fontId="6" fillId="0" borderId="0" xfId="54" applyNumberFormat="1" applyFont="1" applyAlignment="1">
      <alignment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54" applyNumberFormat="1" applyFont="1" applyBorder="1" applyAlignment="1">
      <alignment/>
      <protection/>
    </xf>
    <xf numFmtId="164" fontId="5" fillId="0" borderId="0" xfId="54" applyNumberFormat="1" applyFont="1" applyBorder="1" applyAlignment="1">
      <alignment/>
      <protection/>
    </xf>
    <xf numFmtId="164" fontId="4" fillId="0" borderId="0" xfId="55" applyNumberFormat="1" applyFont="1" applyBorder="1" applyAlignment="1">
      <alignment/>
      <protection/>
    </xf>
    <xf numFmtId="0" fontId="6" fillId="0" borderId="0" xfId="54" applyFont="1" applyBorder="1" applyAlignment="1">
      <alignment horizontal="left" indent="5"/>
      <protection/>
    </xf>
    <xf numFmtId="14" fontId="4" fillId="0" borderId="0" xfId="0" applyNumberFormat="1" applyFont="1" applyFill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3" fontId="4" fillId="0" borderId="0" xfId="53" applyNumberFormat="1" applyFont="1" applyFill="1">
      <alignment/>
      <protection/>
    </xf>
    <xf numFmtId="0" fontId="7" fillId="0" borderId="0" xfId="54" applyFont="1" applyFill="1" applyBorder="1">
      <alignment/>
      <protection/>
    </xf>
    <xf numFmtId="164" fontId="4" fillId="0" borderId="0" xfId="53" applyNumberFormat="1" applyFont="1" applyFill="1" applyAlignment="1">
      <alignment/>
      <protection/>
    </xf>
    <xf numFmtId="164" fontId="4" fillId="0" borderId="0" xfId="53" applyNumberFormat="1" applyFont="1" applyFill="1" applyAlignment="1">
      <alignment horizontal="right"/>
      <protection/>
    </xf>
    <xf numFmtId="0" fontId="5" fillId="0" borderId="0" xfId="53" applyFont="1" applyFill="1" applyBorder="1" applyAlignment="1">
      <alignment horizontal="center"/>
      <protection/>
    </xf>
    <xf numFmtId="164" fontId="5" fillId="0" borderId="0" xfId="53" applyNumberFormat="1" applyFont="1" applyFill="1" applyAlignment="1">
      <alignment/>
      <protection/>
    </xf>
    <xf numFmtId="0" fontId="6" fillId="0" borderId="0" xfId="54" applyFont="1" applyFill="1" applyBorder="1" applyAlignment="1">
      <alignment horizontal="left" indent="5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left" indent="1"/>
      <protection/>
    </xf>
    <xf numFmtId="3" fontId="4" fillId="0" borderId="0" xfId="53" applyNumberFormat="1" applyFont="1" applyFill="1">
      <alignment/>
      <protection/>
    </xf>
    <xf numFmtId="0" fontId="5" fillId="0" borderId="0" xfId="55" applyFont="1" applyFill="1" applyBorder="1">
      <alignment/>
      <protection/>
    </xf>
    <xf numFmtId="164" fontId="4" fillId="0" borderId="0" xfId="53" applyNumberFormat="1" applyFont="1" applyFill="1" applyAlignment="1">
      <alignment/>
      <protection/>
    </xf>
    <xf numFmtId="164" fontId="5" fillId="0" borderId="0" xfId="53" applyNumberFormat="1" applyFont="1" applyFill="1">
      <alignment/>
      <protection/>
    </xf>
    <xf numFmtId="164" fontId="4" fillId="0" borderId="0" xfId="53" applyNumberFormat="1" applyFont="1" applyFill="1" applyAlignment="1">
      <alignment horizontal="right"/>
      <protection/>
    </xf>
    <xf numFmtId="164" fontId="4" fillId="0" borderId="0" xfId="53" applyNumberFormat="1" applyFont="1" applyFill="1">
      <alignment/>
      <protection/>
    </xf>
    <xf numFmtId="4" fontId="4" fillId="0" borderId="0" xfId="53" applyNumberFormat="1" applyFont="1" applyFill="1">
      <alignment/>
      <protection/>
    </xf>
    <xf numFmtId="0" fontId="4" fillId="0" borderId="0" xfId="53" applyFont="1" applyFill="1">
      <alignment/>
      <protection/>
    </xf>
    <xf numFmtId="4" fontId="4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164" fontId="5" fillId="0" borderId="0" xfId="53" applyNumberFormat="1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4" fontId="4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Fill="1">
      <alignment/>
      <protection/>
    </xf>
    <xf numFmtId="4" fontId="4" fillId="0" borderId="0" xfId="53" applyNumberFormat="1" applyFont="1" applyFill="1" applyAlignment="1">
      <alignment horizontal="right"/>
      <protection/>
    </xf>
    <xf numFmtId="3" fontId="4" fillId="0" borderId="0" xfId="53" applyNumberFormat="1" applyFont="1" applyFill="1" applyAlignment="1">
      <alignment horizontal="right"/>
      <protection/>
    </xf>
    <xf numFmtId="0" fontId="4" fillId="0" borderId="0" xfId="55" applyFont="1" applyFill="1" applyAlignment="1">
      <alignment horizontal="left"/>
      <protection/>
    </xf>
    <xf numFmtId="14" fontId="4" fillId="0" borderId="0" xfId="53" applyNumberFormat="1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3" fontId="4" fillId="0" borderId="0" xfId="53" applyNumberFormat="1" applyFont="1" applyFill="1" applyBorder="1" applyAlignment="1">
      <alignment horizontal="right"/>
      <protection/>
    </xf>
    <xf numFmtId="164" fontId="4" fillId="0" borderId="0" xfId="53" applyNumberFormat="1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164" fontId="5" fillId="0" borderId="0" xfId="53" applyNumberFormat="1" applyFont="1" applyFill="1" applyBorder="1" applyAlignment="1">
      <alignment/>
      <protection/>
    </xf>
    <xf numFmtId="164" fontId="5" fillId="0" borderId="0" xfId="53" applyNumberFormat="1" applyFont="1" applyFill="1" applyBorder="1" applyAlignment="1">
      <alignment horizontal="right"/>
      <protection/>
    </xf>
    <xf numFmtId="0" fontId="4" fillId="36" borderId="0" xfId="53" applyFont="1" applyFill="1">
      <alignment/>
      <protection/>
    </xf>
    <xf numFmtId="0" fontId="4" fillId="36" borderId="0" xfId="53" applyFont="1" applyFill="1" applyAlignment="1">
      <alignment/>
      <protection/>
    </xf>
    <xf numFmtId="0" fontId="4" fillId="36" borderId="0" xfId="55" applyFont="1" applyFill="1" applyAlignment="1">
      <alignment horizontal="left"/>
      <protection/>
    </xf>
    <xf numFmtId="14" fontId="4" fillId="36" borderId="0" xfId="53" applyNumberFormat="1" applyFont="1" applyFill="1">
      <alignment/>
      <protection/>
    </xf>
    <xf numFmtId="0" fontId="4" fillId="36" borderId="0" xfId="53" applyFont="1" applyFill="1" applyBorder="1">
      <alignment/>
      <protection/>
    </xf>
    <xf numFmtId="0" fontId="4" fillId="36" borderId="11" xfId="53" applyFont="1" applyFill="1" applyBorder="1">
      <alignment/>
      <protection/>
    </xf>
    <xf numFmtId="0" fontId="5" fillId="36" borderId="0" xfId="53" applyFont="1" applyFill="1" applyAlignment="1">
      <alignment horizontal="center"/>
      <protection/>
    </xf>
    <xf numFmtId="0" fontId="7" fillId="36" borderId="0" xfId="54" applyFont="1" applyFill="1" applyBorder="1" applyAlignment="1">
      <alignment horizontal="left"/>
      <protection/>
    </xf>
    <xf numFmtId="0" fontId="7" fillId="36" borderId="0" xfId="54" applyFont="1" applyFill="1" applyBorder="1" applyAlignment="1">
      <alignment horizontal="center"/>
      <protection/>
    </xf>
    <xf numFmtId="0" fontId="4" fillId="36" borderId="0" xfId="53" applyFont="1" applyFill="1" applyAlignment="1">
      <alignment horizontal="center"/>
      <protection/>
    </xf>
    <xf numFmtId="0" fontId="6" fillId="36" borderId="0" xfId="54" applyFont="1" applyFill="1" applyBorder="1">
      <alignment/>
      <protection/>
    </xf>
    <xf numFmtId="164" fontId="4" fillId="36" borderId="0" xfId="53" applyNumberFormat="1" applyFont="1" applyFill="1" applyAlignment="1">
      <alignment horizontal="right"/>
      <protection/>
    </xf>
    <xf numFmtId="0" fontId="5" fillId="36" borderId="0" xfId="53" applyFont="1" applyFill="1" applyBorder="1" applyAlignment="1">
      <alignment horizontal="center"/>
      <protection/>
    </xf>
    <xf numFmtId="0" fontId="4" fillId="36" borderId="0" xfId="53" applyFont="1" applyFill="1" applyBorder="1" applyAlignment="1">
      <alignment horizontal="center"/>
      <protection/>
    </xf>
    <xf numFmtId="0" fontId="4" fillId="36" borderId="0" xfId="55" applyFont="1" applyFill="1" applyBorder="1">
      <alignment/>
      <protection/>
    </xf>
    <xf numFmtId="0" fontId="6" fillId="36" borderId="0" xfId="54" applyFont="1" applyFill="1" applyBorder="1">
      <alignment/>
      <protection/>
    </xf>
    <xf numFmtId="0" fontId="4" fillId="36" borderId="0" xfId="53" applyFont="1" applyFill="1" applyAlignment="1">
      <alignment horizontal="center"/>
      <protection/>
    </xf>
    <xf numFmtId="0" fontId="4" fillId="36" borderId="0" xfId="53" applyFont="1" applyFill="1">
      <alignment/>
      <protection/>
    </xf>
    <xf numFmtId="0" fontId="7" fillId="36" borderId="0" xfId="54" applyFont="1" applyFill="1" applyBorder="1">
      <alignment/>
      <protection/>
    </xf>
    <xf numFmtId="165" fontId="4" fillId="36" borderId="0" xfId="53" applyNumberFormat="1" applyFont="1" applyFill="1">
      <alignment/>
      <protection/>
    </xf>
    <xf numFmtId="0" fontId="5" fillId="36" borderId="0" xfId="53" applyFont="1" applyFill="1">
      <alignment/>
      <protection/>
    </xf>
    <xf numFmtId="0" fontId="5" fillId="36" borderId="0" xfId="53" applyFont="1" applyFill="1" applyBorder="1">
      <alignment/>
      <protection/>
    </xf>
    <xf numFmtId="164" fontId="5" fillId="36" borderId="0" xfId="53" applyNumberFormat="1" applyFont="1" applyFill="1" applyBorder="1" applyAlignment="1">
      <alignment horizontal="right"/>
      <protection/>
    </xf>
    <xf numFmtId="14" fontId="6" fillId="0" borderId="0" xfId="54" applyNumberFormat="1" applyFont="1">
      <alignment/>
      <protection/>
    </xf>
    <xf numFmtId="0" fontId="4" fillId="0" borderId="0" xfId="55" applyFont="1" applyAlignment="1">
      <alignment/>
      <protection/>
    </xf>
    <xf numFmtId="0" fontId="4" fillId="36" borderId="0" xfId="0" applyFont="1" applyFill="1" applyAlignment="1">
      <alignment/>
    </xf>
    <xf numFmtId="14" fontId="4" fillId="36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6" fillId="0" borderId="0" xfId="54" applyNumberFormat="1" applyFont="1" applyFill="1" applyBorder="1" applyAlignment="1">
      <alignment/>
      <protection/>
    </xf>
    <xf numFmtId="164" fontId="6" fillId="0" borderId="0" xfId="54" applyNumberFormat="1" applyFont="1">
      <alignment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 vertical="top" wrapText="1"/>
    </xf>
    <xf numFmtId="165" fontId="6" fillId="0" borderId="0" xfId="54" applyNumberFormat="1" applyFont="1" applyBorder="1">
      <alignment/>
      <protection/>
    </xf>
    <xf numFmtId="165" fontId="7" fillId="0" borderId="0" xfId="54" applyNumberFormat="1" applyFont="1" applyBorder="1" applyAlignment="1">
      <alignment horizontal="center"/>
      <protection/>
    </xf>
    <xf numFmtId="165" fontId="4" fillId="0" borderId="0" xfId="55" applyNumberFormat="1" applyFont="1" applyBorder="1">
      <alignment/>
      <protection/>
    </xf>
    <xf numFmtId="165" fontId="6" fillId="0" borderId="0" xfId="54" applyNumberFormat="1" applyFont="1" applyBorder="1">
      <alignment/>
      <protection/>
    </xf>
    <xf numFmtId="165" fontId="7" fillId="0" borderId="0" xfId="54" applyNumberFormat="1" applyFont="1" applyBorder="1">
      <alignment/>
      <protection/>
    </xf>
    <xf numFmtId="165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4" fillId="0" borderId="0" xfId="53" applyFont="1" applyFill="1" applyAlignment="1">
      <alignment horizontal="left"/>
      <protection/>
    </xf>
    <xf numFmtId="0" fontId="4" fillId="36" borderId="0" xfId="0" applyFont="1" applyFill="1" applyAlignment="1">
      <alignment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46" xfId="54" applyFont="1" applyBorder="1" applyAlignment="1">
      <alignment horizontal="center" vertical="center" wrapText="1"/>
      <protection/>
    </xf>
    <xf numFmtId="0" fontId="6" fillId="0" borderId="47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top" wrapText="1"/>
      <protection/>
    </xf>
    <xf numFmtId="0" fontId="5" fillId="0" borderId="0" xfId="54" applyFont="1" applyFill="1" applyAlignment="1">
      <alignment horizontal="center" wrapText="1"/>
      <protection/>
    </xf>
    <xf numFmtId="0" fontId="5" fillId="0" borderId="0" xfId="54" applyFont="1" applyAlignment="1">
      <alignment horizontal="center" wrapText="1"/>
      <protection/>
    </xf>
    <xf numFmtId="0" fontId="4" fillId="0" borderId="13" xfId="0" applyFont="1" applyBorder="1" applyAlignment="1">
      <alignment/>
    </xf>
    <xf numFmtId="0" fontId="5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horizontal="center" wrapText="1"/>
      <protection/>
    </xf>
    <xf numFmtId="0" fontId="4" fillId="0" borderId="46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46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9" xfId="54" applyFont="1" applyBorder="1" applyAlignment="1">
      <alignment horizontal="center" vertical="top" wrapText="1"/>
      <protection/>
    </xf>
    <xf numFmtId="0" fontId="6" fillId="0" borderId="31" xfId="54" applyFont="1" applyBorder="1" applyAlignment="1">
      <alignment horizontal="center" vertical="top" wrapText="1"/>
      <protection/>
    </xf>
    <xf numFmtId="0" fontId="6" fillId="0" borderId="11" xfId="54" applyFont="1" applyBorder="1" applyAlignment="1">
      <alignment horizontal="center" vertical="top" wrapText="1"/>
      <protection/>
    </xf>
    <xf numFmtId="0" fontId="6" fillId="0" borderId="50" xfId="54" applyFont="1" applyBorder="1" applyAlignment="1">
      <alignment horizontal="center" vertical="top" wrapText="1"/>
      <protection/>
    </xf>
    <xf numFmtId="0" fontId="6" fillId="0" borderId="51" xfId="54" applyFont="1" applyBorder="1" applyAlignment="1">
      <alignment horizontal="center" vertical="top" wrapText="1"/>
      <protection/>
    </xf>
    <xf numFmtId="0" fontId="6" fillId="0" borderId="52" xfId="54" applyFont="1" applyBorder="1" applyAlignment="1">
      <alignment horizontal="center" vertical="top" wrapText="1"/>
      <protection/>
    </xf>
    <xf numFmtId="0" fontId="6" fillId="0" borderId="46" xfId="54" applyFont="1" applyBorder="1" applyAlignment="1">
      <alignment horizontal="center" vertical="top" wrapText="1"/>
      <protection/>
    </xf>
    <xf numFmtId="0" fontId="6" fillId="0" borderId="13" xfId="54" applyFont="1" applyBorder="1" applyAlignment="1">
      <alignment horizontal="center" vertical="top" wrapText="1"/>
      <protection/>
    </xf>
    <xf numFmtId="0" fontId="29" fillId="0" borderId="0" xfId="0" applyFont="1" applyFill="1" applyAlignment="1">
      <alignment horizontal="center" vertical="top" wrapText="1"/>
    </xf>
    <xf numFmtId="0" fontId="4" fillId="0" borderId="0" xfId="55" applyFont="1" applyAlignment="1">
      <alignment horizontal="left"/>
      <protection/>
    </xf>
    <xf numFmtId="0" fontId="5" fillId="0" borderId="0" xfId="53" applyFont="1" applyFill="1" applyAlignment="1">
      <alignment horizontal="center" vertical="top" wrapText="1"/>
      <protection/>
    </xf>
    <xf numFmtId="0" fontId="6" fillId="0" borderId="46" xfId="54" applyFont="1" applyFill="1" applyBorder="1" applyAlignment="1">
      <alignment horizontal="center" vertical="top"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6" fillId="0" borderId="46" xfId="54" applyFont="1" applyFill="1" applyBorder="1" applyAlignment="1">
      <alignment horizontal="center" vertical="top"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17" fillId="0" borderId="0" xfId="53" applyFont="1" applyFill="1" applyAlignment="1">
      <alignment horizontal="center" vertical="top" wrapText="1"/>
      <protection/>
    </xf>
    <xf numFmtId="0" fontId="5" fillId="36" borderId="0" xfId="53" applyFont="1" applyFill="1" applyAlignment="1">
      <alignment horizontal="center" vertical="top" wrapText="1"/>
      <protection/>
    </xf>
    <xf numFmtId="0" fontId="6" fillId="36" borderId="32" xfId="53" applyFont="1" applyFill="1" applyBorder="1" applyAlignment="1">
      <alignment horizontal="center" vertical="top" wrapText="1"/>
      <protection/>
    </xf>
    <xf numFmtId="0" fontId="6" fillId="36" borderId="48" xfId="53" applyFont="1" applyFill="1" applyBorder="1" applyAlignment="1">
      <alignment horizontal="center" vertical="top" wrapText="1"/>
      <protection/>
    </xf>
    <xf numFmtId="0" fontId="6" fillId="36" borderId="44" xfId="53" applyFont="1" applyFill="1" applyBorder="1" applyAlignment="1">
      <alignment horizontal="center" vertical="top" wrapText="1"/>
      <protection/>
    </xf>
    <xf numFmtId="0" fontId="6" fillId="36" borderId="49" xfId="53" applyFont="1" applyFill="1" applyBorder="1" applyAlignment="1">
      <alignment horizontal="center" vertical="top" wrapText="1"/>
      <protection/>
    </xf>
    <xf numFmtId="0" fontId="6" fillId="36" borderId="31" xfId="53" applyFont="1" applyFill="1" applyBorder="1" applyAlignment="1">
      <alignment horizontal="center" vertical="top" wrapText="1"/>
      <protection/>
    </xf>
    <xf numFmtId="0" fontId="6" fillId="36" borderId="11" xfId="53" applyFont="1" applyFill="1" applyBorder="1" applyAlignment="1">
      <alignment horizontal="center" vertical="top" wrapText="1"/>
      <protection/>
    </xf>
    <xf numFmtId="0" fontId="6" fillId="36" borderId="50" xfId="53" applyFont="1" applyFill="1" applyBorder="1" applyAlignment="1">
      <alignment horizontal="center" vertical="top" wrapText="1"/>
      <protection/>
    </xf>
    <xf numFmtId="0" fontId="6" fillId="36" borderId="51" xfId="53" applyFont="1" applyFill="1" applyBorder="1" applyAlignment="1">
      <alignment horizontal="center" vertical="top" wrapText="1"/>
      <protection/>
    </xf>
    <xf numFmtId="0" fontId="6" fillId="36" borderId="52" xfId="53" applyFont="1" applyFill="1" applyBorder="1" applyAlignment="1">
      <alignment horizontal="center" vertical="top" wrapText="1"/>
      <protection/>
    </xf>
    <xf numFmtId="0" fontId="4" fillId="36" borderId="46" xfId="53" applyFont="1" applyFill="1" applyBorder="1" applyAlignment="1">
      <alignment horizontal="center" vertical="top"/>
      <protection/>
    </xf>
    <xf numFmtId="0" fontId="4" fillId="36" borderId="47" xfId="53" applyFont="1" applyFill="1" applyBorder="1" applyAlignment="1">
      <alignment horizontal="center" vertical="top"/>
      <protection/>
    </xf>
    <xf numFmtId="0" fontId="4" fillId="36" borderId="13" xfId="53" applyFont="1" applyFill="1" applyBorder="1" applyAlignment="1">
      <alignment horizontal="center" vertical="top"/>
      <protection/>
    </xf>
    <xf numFmtId="0" fontId="30" fillId="36" borderId="32" xfId="54" applyFont="1" applyFill="1" applyBorder="1" applyAlignment="1">
      <alignment horizontal="center" vertical="top" wrapText="1"/>
      <protection/>
    </xf>
    <xf numFmtId="0" fontId="30" fillId="36" borderId="44" xfId="54" applyFont="1" applyFill="1" applyBorder="1" applyAlignment="1">
      <alignment horizontal="center" vertical="top" wrapText="1"/>
      <protection/>
    </xf>
    <xf numFmtId="0" fontId="30" fillId="36" borderId="31" xfId="54" applyFont="1" applyFill="1" applyBorder="1" applyAlignment="1">
      <alignment horizontal="center" vertical="top" wrapText="1"/>
      <protection/>
    </xf>
    <xf numFmtId="0" fontId="30" fillId="36" borderId="52" xfId="54" applyFont="1" applyFill="1" applyBorder="1" applyAlignment="1">
      <alignment horizontal="center" vertical="top" wrapText="1"/>
      <protection/>
    </xf>
    <xf numFmtId="0" fontId="29" fillId="0" borderId="0" xfId="53" applyFont="1" applyFill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30" fillId="36" borderId="48" xfId="53" applyFont="1" applyFill="1" applyBorder="1" applyAlignment="1">
      <alignment horizontal="center" vertical="top" wrapText="1"/>
      <protection/>
    </xf>
    <xf numFmtId="0" fontId="30" fillId="36" borderId="44" xfId="53" applyFont="1" applyFill="1" applyBorder="1" applyAlignment="1">
      <alignment horizontal="center" vertical="top" wrapText="1"/>
      <protection/>
    </xf>
    <xf numFmtId="0" fontId="30" fillId="0" borderId="11" xfId="54" applyFont="1" applyBorder="1" applyAlignment="1">
      <alignment horizontal="center" vertical="top" wrapText="1"/>
      <protection/>
    </xf>
    <xf numFmtId="0" fontId="30" fillId="0" borderId="50" xfId="54" applyFont="1" applyBorder="1" applyAlignment="1">
      <alignment horizontal="center" vertical="top" wrapText="1"/>
      <protection/>
    </xf>
    <xf numFmtId="0" fontId="30" fillId="0" borderId="51" xfId="54" applyFont="1" applyBorder="1" applyAlignment="1">
      <alignment horizontal="center" vertical="top" wrapText="1"/>
      <protection/>
    </xf>
    <xf numFmtId="0" fontId="30" fillId="0" borderId="52" xfId="54" applyFont="1" applyBorder="1" applyAlignment="1">
      <alignment horizontal="center" vertical="top" wrapText="1"/>
      <protection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3" fillId="0" borderId="53" xfId="54" applyFont="1" applyBorder="1" applyAlignment="1">
      <alignment horizontal="center" vertical="center" wrapText="1"/>
      <protection/>
    </xf>
    <xf numFmtId="0" fontId="13" fillId="0" borderId="54" xfId="54" applyFont="1" applyBorder="1" applyAlignment="1">
      <alignment horizontal="center" vertical="center" wrapText="1"/>
      <protection/>
    </xf>
    <xf numFmtId="0" fontId="13" fillId="0" borderId="55" xfId="54" applyFont="1" applyBorder="1" applyAlignment="1">
      <alignment horizontal="center" vertical="center" wrapText="1"/>
      <protection/>
    </xf>
    <xf numFmtId="0" fontId="13" fillId="0" borderId="56" xfId="54" applyFont="1" applyBorder="1" applyAlignment="1">
      <alignment horizontal="center" vertical="center" wrapText="1"/>
      <protection/>
    </xf>
    <xf numFmtId="0" fontId="13" fillId="0" borderId="57" xfId="54" applyFont="1" applyBorder="1" applyAlignment="1">
      <alignment horizontal="center" vertical="center" wrapText="1"/>
      <protection/>
    </xf>
    <xf numFmtId="0" fontId="13" fillId="0" borderId="29" xfId="54" applyFont="1" applyBorder="1" applyAlignment="1">
      <alignment horizontal="center" vertical="center" wrapText="1"/>
      <protection/>
    </xf>
    <xf numFmtId="0" fontId="13" fillId="0" borderId="58" xfId="54" applyFont="1" applyBorder="1" applyAlignment="1">
      <alignment horizontal="center" vertical="center" wrapText="1"/>
      <protection/>
    </xf>
    <xf numFmtId="0" fontId="13" fillId="0" borderId="59" xfId="54" applyFont="1" applyBorder="1" applyAlignment="1">
      <alignment horizontal="center" vertical="center" wrapText="1"/>
      <protection/>
    </xf>
    <xf numFmtId="0" fontId="13" fillId="0" borderId="60" xfId="54" applyFont="1" applyBorder="1" applyAlignment="1">
      <alignment horizontal="center" vertical="center" wrapText="1"/>
      <protection/>
    </xf>
    <xf numFmtId="0" fontId="13" fillId="0" borderId="50" xfId="54" applyFont="1" applyBorder="1" applyAlignment="1">
      <alignment horizontal="center" vertical="center" wrapText="1"/>
      <protection/>
    </xf>
    <xf numFmtId="0" fontId="13" fillId="0" borderId="6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32" xfId="54" applyFont="1" applyBorder="1" applyAlignment="1">
      <alignment horizontal="center" vertical="center" wrapText="1"/>
      <protection/>
    </xf>
    <xf numFmtId="0" fontId="12" fillId="0" borderId="56" xfId="54" applyFont="1" applyBorder="1" applyAlignment="1">
      <alignment horizontal="center" vertical="center" wrapText="1"/>
      <protection/>
    </xf>
    <xf numFmtId="0" fontId="12" fillId="0" borderId="57" xfId="54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63" xfId="54" applyFont="1" applyBorder="1" applyAlignment="1">
      <alignment horizontal="center" vertical="center" wrapText="1"/>
      <protection/>
    </xf>
    <xf numFmtId="0" fontId="12" fillId="0" borderId="64" xfId="54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top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58" xfId="54" applyFont="1" applyBorder="1" applyAlignment="1">
      <alignment horizontal="center" vertical="center" wrapText="1"/>
      <protection/>
    </xf>
    <xf numFmtId="0" fontId="12" fillId="0" borderId="59" xfId="54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7-8" xfId="54"/>
    <cellStyle name="Обычный_прилож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doc_files\&#1041;&#1102;&#1076;&#1078;&#1077;&#1090;\2007%20&#1075;&#1086;&#1076;\&#1087;&#1088;&#1086;&#1077;&#1082;&#1090;%20&#1047;&#1056;&#1050;%20&#1085;&#1072;%202007%20&#1075;&#1086;&#1076;\2%20&#1095;&#1090;&#1077;&#1085;&#1080;&#1077;\&#1055;&#1088;&#1080;&#1083;&#1086;&#1078;&#1077;&#1085;&#1080;&#1103;%20&#1082;%20&#1047;&#1072;&#1082;&#1086;&#1085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 (Итоги)"/>
      <sheetName val="прил 7 (дотации)"/>
      <sheetName val="прил 8 (село)"/>
      <sheetName val="прил 9 (соц пом)"/>
      <sheetName val="прил 10 (здоровье)"/>
      <sheetName val="прил 11 (культура)"/>
      <sheetName val="прил 12 (жилье на селе)"/>
      <sheetName val="прил 13 (ЖКХ)"/>
      <sheetName val="прил 14 (каникулы)"/>
      <sheetName val="прил 15 (раз.образ.)"/>
      <sheetName val="прил 16 (доплаты тренерам) "/>
      <sheetName val="прил 17 (доплаты медикам)"/>
      <sheetName val="прил 18 (доплаты образование)"/>
      <sheetName val="прил 19 (доплаты культура)"/>
      <sheetName val="прил 20 (доплаты соц.защ.)"/>
      <sheetName val="прил 21 (дизеля)"/>
      <sheetName val="прил 22 (образование)"/>
      <sheetName val="прил 23 (несовершеннолетние)"/>
      <sheetName val="прил 24 (ЖКУ)"/>
      <sheetName val="прил 25 (ЖКУ-2)"/>
      <sheetName val="прил 26 (инвалиды)"/>
      <sheetName val="прил 27 (пед работники село) "/>
      <sheetName val="прил 28 (сироты)"/>
      <sheetName val="прил 29 (пож граждане)"/>
      <sheetName val="прил 30 (выравнивание)"/>
      <sheetName val="прил 31 (лиценизирование)"/>
      <sheetName val="прил 32 (соц работники_село)"/>
      <sheetName val="прил33 (тарифы)"/>
      <sheetName val="прил 34 (жилье детям сиротам)"/>
      <sheetName val="прил 35 (судьи)"/>
      <sheetName val="прил 36 (воинский учет)"/>
      <sheetName val="прил 37 (кл.рук-во)"/>
      <sheetName val="прил 38 (фельдшера)"/>
      <sheetName val="прил 39 (погаш.зад-ти)"/>
      <sheetName val="ИТОГИ"/>
      <sheetName val="ИТОГИ (уточн)"/>
      <sheetName val="прил 24-25 (ЖКУ) (-30 млн.руб.)"/>
    </sheetNames>
    <sheetDataSet>
      <sheetData sheetId="30">
        <row r="1">
          <cell r="C1" t="str">
            <v>Приложение 36</v>
          </cell>
        </row>
      </sheetData>
      <sheetData sheetId="31">
        <row r="1">
          <cell r="C1" t="str">
            <v>Приложение 37</v>
          </cell>
        </row>
      </sheetData>
      <sheetData sheetId="32">
        <row r="1">
          <cell r="C1" t="str">
            <v>Приложение 38</v>
          </cell>
        </row>
      </sheetData>
      <sheetData sheetId="33">
        <row r="1">
          <cell r="C1" t="str">
            <v>Приложение 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zoomScalePageLayoutView="0" workbookViewId="0" topLeftCell="A1">
      <pane xSplit="4" ySplit="7" topLeftCell="E1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4.16015625" style="1" customWidth="1"/>
    <col min="2" max="2" width="16.16015625" style="1" customWidth="1"/>
    <col min="3" max="3" width="31.16015625" style="1" customWidth="1"/>
    <col min="4" max="4" width="3.66015625" style="1" customWidth="1"/>
    <col min="5" max="5" width="15.16015625" style="1" customWidth="1"/>
    <col min="6" max="16384" width="9.33203125" style="1" customWidth="1"/>
  </cols>
  <sheetData>
    <row r="1" spans="1:5" s="3" customFormat="1" ht="18.75">
      <c r="A1" s="1"/>
      <c r="C1" s="2" t="s">
        <v>246</v>
      </c>
      <c r="D1" s="1"/>
      <c r="E1" s="1"/>
    </row>
    <row r="2" spans="1:5" s="3" customFormat="1" ht="18.75">
      <c r="A2" s="1"/>
      <c r="C2" s="2" t="s">
        <v>244</v>
      </c>
      <c r="D2" s="1"/>
      <c r="E2" s="1"/>
    </row>
    <row r="3" spans="1:5" s="3" customFormat="1" ht="18.75">
      <c r="A3" s="1"/>
      <c r="D3" s="1"/>
      <c r="E3" s="1"/>
    </row>
    <row r="4" spans="1:5" s="3" customFormat="1" ht="17.25" customHeight="1">
      <c r="A4" s="1"/>
      <c r="B4" s="1"/>
      <c r="C4" s="1"/>
      <c r="D4" s="1"/>
      <c r="E4" s="1"/>
    </row>
    <row r="5" spans="1:6" s="3" customFormat="1" ht="100.5" customHeight="1">
      <c r="A5" s="319" t="s">
        <v>0</v>
      </c>
      <c r="B5" s="319"/>
      <c r="C5" s="319"/>
      <c r="D5" s="319"/>
      <c r="E5" s="319"/>
      <c r="F5" s="319"/>
    </row>
    <row r="6" spans="1:5" s="3" customFormat="1" ht="25.5" customHeight="1">
      <c r="A6" s="1"/>
      <c r="E6" s="15" t="s">
        <v>8</v>
      </c>
    </row>
    <row r="7" spans="1:5" s="16" customFormat="1" ht="91.5" customHeight="1">
      <c r="A7" s="4" t="s">
        <v>231</v>
      </c>
      <c r="B7" s="316" t="s">
        <v>172</v>
      </c>
      <c r="C7" s="317"/>
      <c r="D7" s="318"/>
      <c r="E7" s="4" t="s">
        <v>7</v>
      </c>
    </row>
    <row r="8" spans="1:5" s="3" customFormat="1" ht="19.5" customHeight="1">
      <c r="A8" s="6" t="s">
        <v>35</v>
      </c>
      <c r="B8" s="7" t="s">
        <v>15</v>
      </c>
      <c r="C8" s="7"/>
      <c r="D8" s="17"/>
      <c r="E8" s="18"/>
    </row>
    <row r="9" spans="1:5" s="3" customFormat="1" ht="19.5" customHeight="1">
      <c r="A9" s="6" t="s">
        <v>36</v>
      </c>
      <c r="B9" s="8" t="s">
        <v>16</v>
      </c>
      <c r="C9" s="8"/>
      <c r="D9" s="8"/>
      <c r="E9" s="64">
        <v>0</v>
      </c>
    </row>
    <row r="10" spans="1:5" s="3" customFormat="1" ht="19.5" customHeight="1">
      <c r="A10" s="6" t="s">
        <v>37</v>
      </c>
      <c r="B10" s="8" t="s">
        <v>17</v>
      </c>
      <c r="C10" s="8"/>
      <c r="D10" s="8"/>
      <c r="E10" s="64">
        <v>40</v>
      </c>
    </row>
    <row r="11" spans="1:5" s="3" customFormat="1" ht="19.5" customHeight="1">
      <c r="A11" s="10" t="s">
        <v>38</v>
      </c>
      <c r="B11" s="7" t="s">
        <v>18</v>
      </c>
      <c r="C11" s="7"/>
      <c r="D11" s="17"/>
      <c r="E11" s="64"/>
    </row>
    <row r="12" spans="1:5" s="3" customFormat="1" ht="19.5" customHeight="1">
      <c r="A12" s="10" t="s">
        <v>36</v>
      </c>
      <c r="B12" s="8" t="s">
        <v>19</v>
      </c>
      <c r="C12" s="8"/>
      <c r="D12" s="8"/>
      <c r="E12" s="64">
        <v>313</v>
      </c>
    </row>
    <row r="13" spans="1:5" s="3" customFormat="1" ht="19.5" customHeight="1">
      <c r="A13" s="10" t="s">
        <v>37</v>
      </c>
      <c r="B13" s="11" t="s">
        <v>20</v>
      </c>
      <c r="C13" s="11"/>
      <c r="D13" s="11"/>
      <c r="E13" s="64">
        <v>706</v>
      </c>
    </row>
    <row r="14" spans="1:5" s="3" customFormat="1" ht="19.5" customHeight="1">
      <c r="A14" s="10" t="s">
        <v>39</v>
      </c>
      <c r="B14" s="8" t="s">
        <v>21</v>
      </c>
      <c r="C14" s="8"/>
      <c r="D14" s="8"/>
      <c r="E14" s="64">
        <v>155</v>
      </c>
    </row>
    <row r="15" spans="1:5" s="3" customFormat="1" ht="19.5" customHeight="1">
      <c r="A15" s="10" t="s">
        <v>40</v>
      </c>
      <c r="B15" s="11" t="s">
        <v>22</v>
      </c>
      <c r="C15" s="11"/>
      <c r="D15" s="11"/>
      <c r="E15" s="64">
        <v>767</v>
      </c>
    </row>
    <row r="16" spans="1:5" s="3" customFormat="1" ht="19.5" customHeight="1">
      <c r="A16" s="10" t="s">
        <v>41</v>
      </c>
      <c r="B16" s="8" t="s">
        <v>23</v>
      </c>
      <c r="C16" s="8"/>
      <c r="D16" s="8"/>
      <c r="E16" s="64">
        <v>158</v>
      </c>
    </row>
    <row r="17" spans="1:5" s="3" customFormat="1" ht="19.5" customHeight="1">
      <c r="A17" s="10" t="s">
        <v>42</v>
      </c>
      <c r="B17" s="8" t="s">
        <v>24</v>
      </c>
      <c r="C17" s="8"/>
      <c r="D17" s="8"/>
      <c r="E17" s="64">
        <v>1076</v>
      </c>
    </row>
    <row r="18" spans="1:5" s="3" customFormat="1" ht="19.5" customHeight="1">
      <c r="A18" s="10" t="s">
        <v>43</v>
      </c>
      <c r="B18" s="8" t="s">
        <v>25</v>
      </c>
      <c r="C18" s="8"/>
      <c r="D18" s="8"/>
      <c r="E18" s="64">
        <v>922</v>
      </c>
    </row>
    <row r="19" spans="1:5" s="3" customFormat="1" ht="19.5" customHeight="1">
      <c r="A19" s="10" t="s">
        <v>44</v>
      </c>
      <c r="B19" s="8" t="s">
        <v>26</v>
      </c>
      <c r="C19" s="8"/>
      <c r="D19" s="8"/>
      <c r="E19" s="64">
        <v>1372</v>
      </c>
    </row>
    <row r="20" spans="1:5" s="3" customFormat="1" ht="19.5" customHeight="1">
      <c r="A20" s="10" t="s">
        <v>45</v>
      </c>
      <c r="B20" s="8" t="s">
        <v>27</v>
      </c>
      <c r="C20" s="8"/>
      <c r="D20" s="8"/>
      <c r="E20" s="64">
        <v>184</v>
      </c>
    </row>
    <row r="21" spans="1:5" s="3" customFormat="1" ht="19.5" customHeight="1">
      <c r="A21" s="6" t="s">
        <v>46</v>
      </c>
      <c r="B21" s="8" t="s">
        <v>28</v>
      </c>
      <c r="C21" s="8"/>
      <c r="D21" s="8"/>
      <c r="E21" s="64">
        <v>299</v>
      </c>
    </row>
    <row r="22" spans="1:5" s="3" customFormat="1" ht="19.5" customHeight="1">
      <c r="A22" s="12" t="s">
        <v>47</v>
      </c>
      <c r="B22" s="8" t="s">
        <v>29</v>
      </c>
      <c r="C22" s="8"/>
      <c r="D22" s="8"/>
      <c r="E22" s="64">
        <v>626</v>
      </c>
    </row>
    <row r="23" spans="1:5" s="3" customFormat="1" ht="19.5" customHeight="1">
      <c r="A23" s="6" t="s">
        <v>48</v>
      </c>
      <c r="B23" s="8" t="s">
        <v>30</v>
      </c>
      <c r="C23" s="8"/>
      <c r="D23" s="8"/>
      <c r="E23" s="64">
        <v>752</v>
      </c>
    </row>
    <row r="24" spans="1:5" s="3" customFormat="1" ht="19.5" customHeight="1">
      <c r="A24" s="6" t="s">
        <v>49</v>
      </c>
      <c r="B24" s="8" t="s">
        <v>31</v>
      </c>
      <c r="C24" s="8"/>
      <c r="D24" s="8"/>
      <c r="E24" s="64">
        <v>461</v>
      </c>
    </row>
    <row r="25" spans="1:5" s="3" customFormat="1" ht="19.5" customHeight="1">
      <c r="A25" s="6" t="s">
        <v>50</v>
      </c>
      <c r="B25" s="8" t="s">
        <v>32</v>
      </c>
      <c r="C25" s="8"/>
      <c r="D25" s="8"/>
      <c r="E25" s="64">
        <v>1033</v>
      </c>
    </row>
    <row r="26" spans="1:5" s="3" customFormat="1" ht="19.5" customHeight="1">
      <c r="A26" s="6" t="s">
        <v>51</v>
      </c>
      <c r="B26" s="8" t="s">
        <v>34</v>
      </c>
      <c r="C26" s="8"/>
      <c r="D26" s="8"/>
      <c r="E26" s="64">
        <v>0</v>
      </c>
    </row>
    <row r="27" spans="1:5" s="3" customFormat="1" ht="19.5" customHeight="1">
      <c r="A27" s="6" t="s">
        <v>52</v>
      </c>
      <c r="B27" s="8" t="s">
        <v>33</v>
      </c>
      <c r="C27" s="8"/>
      <c r="D27" s="8"/>
      <c r="E27" s="64">
        <v>256</v>
      </c>
    </row>
    <row r="28" spans="1:5" s="14" customFormat="1" ht="19.5" customHeight="1">
      <c r="A28" s="13"/>
      <c r="B28" s="14" t="s">
        <v>12</v>
      </c>
      <c r="E28" s="179">
        <f>SUM(E9:E27)</f>
        <v>9120</v>
      </c>
    </row>
    <row r="29" spans="1:5" s="3" customFormat="1" ht="18.75">
      <c r="A29" s="1"/>
      <c r="B29" s="1"/>
      <c r="C29" s="1"/>
      <c r="D29" s="1"/>
      <c r="E29" s="9"/>
    </row>
    <row r="30" spans="1:5" s="3" customFormat="1" ht="18.75">
      <c r="A30" s="1"/>
      <c r="B30" s="1"/>
      <c r="C30" s="1"/>
      <c r="D30" s="1"/>
      <c r="E30" s="1"/>
    </row>
    <row r="31" spans="1:5" s="3" customFormat="1" ht="18.75">
      <c r="A31" s="1"/>
      <c r="B31" s="1"/>
      <c r="C31" s="1"/>
      <c r="D31" s="1"/>
      <c r="E31" s="1"/>
    </row>
    <row r="32" spans="1:5" s="3" customFormat="1" ht="18.75">
      <c r="A32" s="1"/>
      <c r="B32" s="1"/>
      <c r="C32" s="1"/>
      <c r="D32" s="1"/>
      <c r="E32" s="1"/>
    </row>
    <row r="33" spans="1:5" s="3" customFormat="1" ht="18.75">
      <c r="A33" s="1"/>
      <c r="B33" s="1"/>
      <c r="C33" s="1"/>
      <c r="D33" s="1"/>
      <c r="E33" s="1"/>
    </row>
    <row r="34" spans="1:5" s="3" customFormat="1" ht="18.75">
      <c r="A34" s="1"/>
      <c r="B34" s="1"/>
      <c r="C34" s="1"/>
      <c r="D34" s="1"/>
      <c r="E34" s="1"/>
    </row>
  </sheetData>
  <sheetProtection/>
  <mergeCells count="2">
    <mergeCell ref="B7:D7"/>
    <mergeCell ref="A5:F5"/>
  </mergeCells>
  <printOptions horizontalCentered="1"/>
  <pageMargins left="1.08" right="0.5905511811023623" top="0.984251968503937" bottom="0.787401574803149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1">
      <pane xSplit="3" ySplit="7" topLeftCell="D1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1.5" style="43" customWidth="1"/>
    <col min="2" max="2" width="21.16015625" style="43" customWidth="1"/>
    <col min="3" max="3" width="36.66015625" style="43" customWidth="1"/>
    <col min="4" max="4" width="21.5" style="43" customWidth="1"/>
    <col min="5" max="16384" width="9.33203125" style="43" customWidth="1"/>
  </cols>
  <sheetData>
    <row r="1" spans="2:4" ht="18.75">
      <c r="B1" s="22"/>
      <c r="C1" s="2" t="s">
        <v>258</v>
      </c>
      <c r="D1" s="20"/>
    </row>
    <row r="2" spans="2:4" ht="18.75">
      <c r="B2" s="22"/>
      <c r="C2" s="2" t="s">
        <v>244</v>
      </c>
      <c r="D2" s="20"/>
    </row>
    <row r="3" spans="2:4" ht="18.75">
      <c r="B3" s="22"/>
      <c r="C3" s="21"/>
      <c r="D3" s="21"/>
    </row>
    <row r="4" ht="17.25" customHeight="1"/>
    <row r="5" spans="1:4" ht="108" customHeight="1">
      <c r="A5" s="327" t="s">
        <v>240</v>
      </c>
      <c r="B5" s="327"/>
      <c r="C5" s="327"/>
      <c r="D5" s="327"/>
    </row>
    <row r="6" spans="2:4" ht="45" customHeight="1">
      <c r="B6" s="44"/>
      <c r="C6" s="44"/>
      <c r="D6" s="45" t="s">
        <v>8</v>
      </c>
    </row>
    <row r="7" spans="1:4" s="47" customFormat="1" ht="71.25" customHeight="1">
      <c r="A7" s="177" t="s">
        <v>231</v>
      </c>
      <c r="B7" s="325" t="s">
        <v>56</v>
      </c>
      <c r="C7" s="326"/>
      <c r="D7" s="46" t="s">
        <v>7</v>
      </c>
    </row>
    <row r="8" spans="1:4" ht="19.5" customHeight="1">
      <c r="A8" s="6" t="s">
        <v>35</v>
      </c>
      <c r="B8" s="48" t="s">
        <v>15</v>
      </c>
      <c r="C8" s="49"/>
      <c r="D8" s="50"/>
    </row>
    <row r="9" spans="1:4" ht="19.5" customHeight="1">
      <c r="A9" s="6" t="s">
        <v>36</v>
      </c>
      <c r="B9" s="44" t="s">
        <v>16</v>
      </c>
      <c r="C9" s="44"/>
      <c r="D9" s="180"/>
    </row>
    <row r="10" spans="1:4" ht="19.5" customHeight="1">
      <c r="A10" s="6" t="s">
        <v>37</v>
      </c>
      <c r="B10" s="44" t="s">
        <v>17</v>
      </c>
      <c r="C10" s="44"/>
      <c r="D10" s="180"/>
    </row>
    <row r="11" spans="1:4" ht="19.5" customHeight="1">
      <c r="A11" s="10" t="s">
        <v>38</v>
      </c>
      <c r="B11" s="48" t="s">
        <v>18</v>
      </c>
      <c r="C11" s="49"/>
      <c r="D11" s="180"/>
    </row>
    <row r="12" spans="1:4" ht="19.5" customHeight="1">
      <c r="A12" s="10" t="s">
        <v>36</v>
      </c>
      <c r="B12" s="44" t="s">
        <v>19</v>
      </c>
      <c r="C12" s="44"/>
      <c r="D12" s="180"/>
    </row>
    <row r="13" spans="1:4" ht="19.5" customHeight="1">
      <c r="A13" s="10" t="s">
        <v>37</v>
      </c>
      <c r="B13" s="11" t="s">
        <v>20</v>
      </c>
      <c r="C13" s="11"/>
      <c r="D13" s="180"/>
    </row>
    <row r="14" spans="1:4" ht="19.5" customHeight="1">
      <c r="A14" s="10" t="s">
        <v>39</v>
      </c>
      <c r="B14" s="44" t="s">
        <v>21</v>
      </c>
      <c r="C14" s="44"/>
      <c r="D14" s="180"/>
    </row>
    <row r="15" spans="1:4" ht="19.5" customHeight="1">
      <c r="A15" s="10" t="s">
        <v>40</v>
      </c>
      <c r="B15" s="11" t="s">
        <v>22</v>
      </c>
      <c r="C15" s="11"/>
      <c r="D15" s="180"/>
    </row>
    <row r="16" spans="1:4" ht="19.5" customHeight="1">
      <c r="A16" s="10" t="s">
        <v>41</v>
      </c>
      <c r="B16" s="44" t="s">
        <v>23</v>
      </c>
      <c r="C16" s="44"/>
      <c r="D16" s="180"/>
    </row>
    <row r="17" spans="1:4" ht="19.5" customHeight="1">
      <c r="A17" s="10" t="s">
        <v>42</v>
      </c>
      <c r="B17" s="44" t="s">
        <v>24</v>
      </c>
      <c r="C17" s="44"/>
      <c r="D17" s="180"/>
    </row>
    <row r="18" spans="1:4" ht="19.5" customHeight="1">
      <c r="A18" s="10" t="s">
        <v>43</v>
      </c>
      <c r="B18" s="44" t="s">
        <v>25</v>
      </c>
      <c r="C18" s="44"/>
      <c r="D18" s="180"/>
    </row>
    <row r="19" spans="1:4" ht="19.5" customHeight="1">
      <c r="A19" s="10" t="s">
        <v>44</v>
      </c>
      <c r="B19" s="44" t="s">
        <v>26</v>
      </c>
      <c r="C19" s="44"/>
      <c r="D19" s="180"/>
    </row>
    <row r="20" spans="1:4" ht="19.5" customHeight="1">
      <c r="A20" s="10" t="s">
        <v>45</v>
      </c>
      <c r="B20" s="44" t="s">
        <v>27</v>
      </c>
      <c r="C20" s="44"/>
      <c r="D20" s="180"/>
    </row>
    <row r="21" spans="1:4" ht="19.5" customHeight="1">
      <c r="A21" s="6" t="s">
        <v>46</v>
      </c>
      <c r="B21" s="44" t="s">
        <v>28</v>
      </c>
      <c r="C21" s="44"/>
      <c r="D21" s="180"/>
    </row>
    <row r="22" spans="1:4" ht="19.5" customHeight="1">
      <c r="A22" s="6" t="s">
        <v>47</v>
      </c>
      <c r="B22" s="44" t="s">
        <v>29</v>
      </c>
      <c r="C22" s="44"/>
      <c r="D22" s="180"/>
    </row>
    <row r="23" spans="1:4" ht="19.5" customHeight="1">
      <c r="A23" s="6" t="s">
        <v>48</v>
      </c>
      <c r="B23" s="44" t="s">
        <v>30</v>
      </c>
      <c r="C23" s="44"/>
      <c r="D23" s="180"/>
    </row>
    <row r="24" spans="1:4" ht="19.5" customHeight="1">
      <c r="A24" s="6" t="s">
        <v>49</v>
      </c>
      <c r="B24" s="44" t="s">
        <v>31</v>
      </c>
      <c r="C24" s="44"/>
      <c r="D24" s="180"/>
    </row>
    <row r="25" spans="1:4" ht="19.5" customHeight="1">
      <c r="A25" s="6" t="s">
        <v>50</v>
      </c>
      <c r="B25" s="44" t="s">
        <v>32</v>
      </c>
      <c r="C25" s="44"/>
      <c r="D25" s="180"/>
    </row>
    <row r="26" spans="1:4" ht="19.5" customHeight="1">
      <c r="A26" s="6" t="s">
        <v>51</v>
      </c>
      <c r="B26" s="44" t="s">
        <v>34</v>
      </c>
      <c r="C26" s="44"/>
      <c r="D26" s="180"/>
    </row>
    <row r="27" spans="1:4" ht="19.5" customHeight="1">
      <c r="A27" s="6" t="s">
        <v>52</v>
      </c>
      <c r="B27" s="44" t="s">
        <v>33</v>
      </c>
      <c r="C27" s="44"/>
      <c r="D27" s="180"/>
    </row>
    <row r="28" spans="2:4" s="51" customFormat="1" ht="19.5" customHeight="1">
      <c r="B28" s="52" t="s">
        <v>12</v>
      </c>
      <c r="C28" s="52"/>
      <c r="D28" s="181">
        <f>SUM(D9:D27)</f>
        <v>0</v>
      </c>
    </row>
    <row r="29" s="62" customFormat="1" ht="18.75">
      <c r="D29" s="63"/>
    </row>
  </sheetData>
  <sheetProtection/>
  <mergeCells count="2">
    <mergeCell ref="A5:D5"/>
    <mergeCell ref="B7:C7"/>
  </mergeCells>
  <printOptions horizontalCentered="1"/>
  <pageMargins left="0.36" right="0.5905511811023623" top="0.42" bottom="0.7874015748031497" header="0.15748031496062992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2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2.16015625" style="27" customWidth="1"/>
    <col min="2" max="2" width="21.33203125" style="27" customWidth="1"/>
    <col min="3" max="3" width="43.83203125" style="27" customWidth="1"/>
    <col min="4" max="4" width="18.66015625" style="27" customWidth="1"/>
    <col min="5" max="16384" width="9.33203125" style="27" customWidth="1"/>
  </cols>
  <sheetData>
    <row r="1" spans="2:3" ht="18.75">
      <c r="B1" s="28"/>
      <c r="C1" s="2" t="s">
        <v>259</v>
      </c>
    </row>
    <row r="2" spans="2:3" ht="18.75">
      <c r="B2" s="28"/>
      <c r="C2" s="2" t="s">
        <v>244</v>
      </c>
    </row>
    <row r="3" spans="2:3" ht="18.75">
      <c r="B3" s="28"/>
      <c r="C3" s="29"/>
    </row>
    <row r="4" ht="12.75" customHeight="1"/>
    <row r="5" spans="1:4" ht="129" customHeight="1">
      <c r="A5" s="330" t="s">
        <v>235</v>
      </c>
      <c r="B5" s="330"/>
      <c r="C5" s="330"/>
      <c r="D5" s="330"/>
    </row>
    <row r="6" spans="2:4" ht="20.25" customHeight="1">
      <c r="B6" s="30"/>
      <c r="C6" s="30"/>
      <c r="D6" s="31" t="s">
        <v>8</v>
      </c>
    </row>
    <row r="7" spans="1:4" ht="73.5" customHeight="1">
      <c r="A7" s="178" t="s">
        <v>231</v>
      </c>
      <c r="B7" s="328" t="s">
        <v>172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2"/>
    </row>
    <row r="9" spans="1:4" ht="19.5" customHeight="1">
      <c r="A9" s="6" t="s">
        <v>36</v>
      </c>
      <c r="B9" s="8" t="s">
        <v>16</v>
      </c>
      <c r="C9" s="8"/>
      <c r="D9" s="67">
        <v>1836</v>
      </c>
    </row>
    <row r="10" spans="1:4" ht="19.5" customHeight="1">
      <c r="A10" s="6" t="s">
        <v>37</v>
      </c>
      <c r="B10" s="8" t="s">
        <v>17</v>
      </c>
      <c r="C10" s="8"/>
      <c r="D10" s="67">
        <v>201</v>
      </c>
    </row>
    <row r="11" spans="1:4" ht="19.5" customHeight="1">
      <c r="A11" s="10" t="s">
        <v>38</v>
      </c>
      <c r="B11" s="7" t="s">
        <v>18</v>
      </c>
      <c r="C11" s="17"/>
      <c r="D11" s="67"/>
    </row>
    <row r="12" spans="1:4" ht="19.5" customHeight="1">
      <c r="A12" s="10" t="s">
        <v>36</v>
      </c>
      <c r="B12" s="8" t="s">
        <v>19</v>
      </c>
      <c r="C12" s="8"/>
      <c r="D12" s="67">
        <v>83</v>
      </c>
    </row>
    <row r="13" spans="1:4" ht="19.5" customHeight="1">
      <c r="A13" s="10" t="s">
        <v>37</v>
      </c>
      <c r="B13" s="11" t="s">
        <v>20</v>
      </c>
      <c r="C13" s="11"/>
      <c r="D13" s="67">
        <v>34</v>
      </c>
    </row>
    <row r="14" spans="1:4" ht="19.5" customHeight="1">
      <c r="A14" s="10" t="s">
        <v>39</v>
      </c>
      <c r="B14" s="3" t="s">
        <v>21</v>
      </c>
      <c r="C14" s="3"/>
      <c r="D14" s="67">
        <v>117</v>
      </c>
    </row>
    <row r="15" spans="1:4" ht="19.5" customHeight="1">
      <c r="A15" s="10" t="s">
        <v>40</v>
      </c>
      <c r="B15" s="11" t="s">
        <v>22</v>
      </c>
      <c r="C15" s="11"/>
      <c r="D15" s="67">
        <v>125</v>
      </c>
    </row>
    <row r="16" spans="1:4" ht="19.5" customHeight="1">
      <c r="A16" s="10" t="s">
        <v>41</v>
      </c>
      <c r="B16" s="8" t="s">
        <v>23</v>
      </c>
      <c r="C16" s="8"/>
      <c r="D16" s="67">
        <v>13</v>
      </c>
    </row>
    <row r="17" spans="1:4" ht="19.5" customHeight="1">
      <c r="A17" s="10" t="s">
        <v>42</v>
      </c>
      <c r="B17" s="8" t="s">
        <v>24</v>
      </c>
      <c r="C17" s="8"/>
      <c r="D17" s="67">
        <v>49</v>
      </c>
    </row>
    <row r="18" spans="1:4" ht="19.5" customHeight="1">
      <c r="A18" s="10" t="s">
        <v>43</v>
      </c>
      <c r="B18" s="8" t="s">
        <v>25</v>
      </c>
      <c r="C18" s="8"/>
      <c r="D18" s="67">
        <v>218</v>
      </c>
    </row>
    <row r="19" spans="1:4" ht="19.5" customHeight="1">
      <c r="A19" s="10" t="s">
        <v>44</v>
      </c>
      <c r="B19" s="8" t="s">
        <v>26</v>
      </c>
      <c r="C19" s="8"/>
      <c r="D19" s="67">
        <v>68</v>
      </c>
    </row>
    <row r="20" spans="1:4" ht="19.5" customHeight="1">
      <c r="A20" s="10" t="s">
        <v>45</v>
      </c>
      <c r="B20" s="8" t="s">
        <v>27</v>
      </c>
      <c r="C20" s="8"/>
      <c r="D20" s="67">
        <v>112</v>
      </c>
    </row>
    <row r="21" spans="1:4" ht="19.5" customHeight="1">
      <c r="A21" s="6" t="s">
        <v>46</v>
      </c>
      <c r="B21" s="8" t="s">
        <v>28</v>
      </c>
      <c r="C21" s="8"/>
      <c r="D21" s="67">
        <v>87</v>
      </c>
    </row>
    <row r="22" spans="1:4" s="33" customFormat="1" ht="19.5" customHeight="1">
      <c r="A22" s="12" t="s">
        <v>47</v>
      </c>
      <c r="B22" s="8" t="s">
        <v>29</v>
      </c>
      <c r="C22" s="8"/>
      <c r="D22" s="67">
        <v>63</v>
      </c>
    </row>
    <row r="23" spans="1:4" ht="19.5" customHeight="1">
      <c r="A23" s="6" t="s">
        <v>48</v>
      </c>
      <c r="B23" s="8" t="s">
        <v>30</v>
      </c>
      <c r="C23" s="8"/>
      <c r="D23" s="67">
        <v>87</v>
      </c>
    </row>
    <row r="24" spans="1:4" ht="19.5" customHeight="1">
      <c r="A24" s="6" t="s">
        <v>49</v>
      </c>
      <c r="B24" s="8" t="s">
        <v>31</v>
      </c>
      <c r="C24" s="8"/>
      <c r="D24" s="67">
        <v>96</v>
      </c>
    </row>
    <row r="25" spans="1:4" ht="19.5" customHeight="1">
      <c r="A25" s="6" t="s">
        <v>50</v>
      </c>
      <c r="B25" s="8" t="s">
        <v>32</v>
      </c>
      <c r="C25" s="8"/>
      <c r="D25" s="67">
        <v>232</v>
      </c>
    </row>
    <row r="26" spans="1:4" ht="19.5" customHeight="1">
      <c r="A26" s="6" t="s">
        <v>51</v>
      </c>
      <c r="B26" s="44" t="s">
        <v>34</v>
      </c>
      <c r="C26" s="8"/>
      <c r="D26" s="67">
        <v>237</v>
      </c>
    </row>
    <row r="27" spans="1:4" ht="19.5" customHeight="1">
      <c r="A27" s="6" t="s">
        <v>52</v>
      </c>
      <c r="B27" s="44" t="s">
        <v>33</v>
      </c>
      <c r="C27" s="8"/>
      <c r="D27" s="67">
        <v>62</v>
      </c>
    </row>
    <row r="28" spans="2:4" s="34" customFormat="1" ht="19.5" customHeight="1">
      <c r="B28" s="35" t="s">
        <v>12</v>
      </c>
      <c r="C28" s="35"/>
      <c r="D28" s="66">
        <f>SUM(D9:D27)</f>
        <v>3720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0.42" right="0.5905511811023623" top="0.984251968503937" bottom="0.7874015748031497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1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1.66015625" style="27" customWidth="1"/>
    <col min="2" max="2" width="21" style="27" customWidth="1"/>
    <col min="3" max="3" width="35.66015625" style="27" customWidth="1"/>
    <col min="4" max="4" width="18.66015625" style="27" customWidth="1"/>
    <col min="5" max="16384" width="9.33203125" style="27" customWidth="1"/>
  </cols>
  <sheetData>
    <row r="1" spans="2:3" ht="18.75">
      <c r="B1" s="28"/>
      <c r="C1" s="2" t="s">
        <v>260</v>
      </c>
    </row>
    <row r="2" spans="2:3" ht="18.75">
      <c r="B2" s="28"/>
      <c r="C2" s="2" t="s">
        <v>244</v>
      </c>
    </row>
    <row r="3" spans="2:3" ht="18.75">
      <c r="B3" s="28"/>
      <c r="C3" s="29"/>
    </row>
    <row r="4" ht="12.75" customHeight="1"/>
    <row r="5" spans="1:4" ht="108.75" customHeight="1">
      <c r="A5" s="330" t="s">
        <v>236</v>
      </c>
      <c r="B5" s="330"/>
      <c r="C5" s="330"/>
      <c r="D5" s="330"/>
    </row>
    <row r="6" spans="2:4" ht="20.25" customHeight="1">
      <c r="B6" s="30"/>
      <c r="C6" s="30"/>
      <c r="D6" s="31" t="s">
        <v>8</v>
      </c>
    </row>
    <row r="7" spans="1:4" ht="71.25" customHeight="1">
      <c r="A7" s="178" t="s">
        <v>231</v>
      </c>
      <c r="B7" s="328" t="s">
        <v>172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2"/>
    </row>
    <row r="9" spans="1:4" ht="19.5" customHeight="1">
      <c r="A9" s="6" t="s">
        <v>36</v>
      </c>
      <c r="B9" s="8" t="s">
        <v>16</v>
      </c>
      <c r="C9" s="8"/>
      <c r="D9" s="67">
        <v>10551</v>
      </c>
    </row>
    <row r="10" spans="1:4" ht="19.5" customHeight="1">
      <c r="A10" s="6" t="s">
        <v>37</v>
      </c>
      <c r="B10" s="8" t="s">
        <v>17</v>
      </c>
      <c r="C10" s="8"/>
      <c r="D10" s="67">
        <v>2751</v>
      </c>
    </row>
    <row r="11" spans="1:4" ht="19.5" customHeight="1">
      <c r="A11" s="10" t="s">
        <v>38</v>
      </c>
      <c r="B11" s="7" t="s">
        <v>18</v>
      </c>
      <c r="C11" s="17"/>
      <c r="D11" s="67"/>
    </row>
    <row r="12" spans="1:4" ht="19.5" customHeight="1">
      <c r="A12" s="10" t="s">
        <v>36</v>
      </c>
      <c r="B12" s="8" t="s">
        <v>19</v>
      </c>
      <c r="C12" s="8"/>
      <c r="D12" s="67">
        <v>2942</v>
      </c>
    </row>
    <row r="13" spans="1:4" ht="19.5" customHeight="1">
      <c r="A13" s="10" t="s">
        <v>37</v>
      </c>
      <c r="B13" s="11" t="s">
        <v>20</v>
      </c>
      <c r="C13" s="11"/>
      <c r="D13" s="67">
        <v>1135</v>
      </c>
    </row>
    <row r="14" spans="1:4" ht="19.5" customHeight="1">
      <c r="A14" s="10" t="s">
        <v>39</v>
      </c>
      <c r="B14" s="3" t="s">
        <v>21</v>
      </c>
      <c r="C14" s="3"/>
      <c r="D14" s="67">
        <v>2052</v>
      </c>
    </row>
    <row r="15" spans="1:4" ht="19.5" customHeight="1">
      <c r="A15" s="10" t="s">
        <v>40</v>
      </c>
      <c r="B15" s="11" t="s">
        <v>22</v>
      </c>
      <c r="C15" s="11"/>
      <c r="D15" s="67">
        <v>3941</v>
      </c>
    </row>
    <row r="16" spans="1:4" ht="19.5" customHeight="1">
      <c r="A16" s="10" t="s">
        <v>41</v>
      </c>
      <c r="B16" s="8" t="s">
        <v>23</v>
      </c>
      <c r="C16" s="8"/>
      <c r="D16" s="67">
        <v>1141</v>
      </c>
    </row>
    <row r="17" spans="1:4" ht="19.5" customHeight="1">
      <c r="A17" s="10" t="s">
        <v>42</v>
      </c>
      <c r="B17" s="8" t="s">
        <v>24</v>
      </c>
      <c r="C17" s="8"/>
      <c r="D17" s="67">
        <v>2646</v>
      </c>
    </row>
    <row r="18" spans="1:4" ht="19.5" customHeight="1">
      <c r="A18" s="10" t="s">
        <v>43</v>
      </c>
      <c r="B18" s="8" t="s">
        <v>25</v>
      </c>
      <c r="C18" s="8"/>
      <c r="D18" s="67">
        <v>3133</v>
      </c>
    </row>
    <row r="19" spans="1:4" ht="19.5" customHeight="1">
      <c r="A19" s="10" t="s">
        <v>44</v>
      </c>
      <c r="B19" s="8" t="s">
        <v>26</v>
      </c>
      <c r="C19" s="8"/>
      <c r="D19" s="67">
        <v>1387</v>
      </c>
    </row>
    <row r="20" spans="1:4" ht="19.5" customHeight="1">
      <c r="A20" s="10" t="s">
        <v>45</v>
      </c>
      <c r="B20" s="8" t="s">
        <v>27</v>
      </c>
      <c r="C20" s="8"/>
      <c r="D20" s="67">
        <v>1758</v>
      </c>
    </row>
    <row r="21" spans="1:4" ht="19.5" customHeight="1">
      <c r="A21" s="6" t="s">
        <v>46</v>
      </c>
      <c r="B21" s="8" t="s">
        <v>28</v>
      </c>
      <c r="C21" s="8"/>
      <c r="D21" s="67">
        <v>2115</v>
      </c>
    </row>
    <row r="22" spans="1:4" s="33" customFormat="1" ht="19.5" customHeight="1">
      <c r="A22" s="12" t="s">
        <v>47</v>
      </c>
      <c r="B22" s="8" t="s">
        <v>29</v>
      </c>
      <c r="C22" s="8"/>
      <c r="D22" s="67">
        <v>834</v>
      </c>
    </row>
    <row r="23" spans="1:4" ht="19.5" customHeight="1">
      <c r="A23" s="6" t="s">
        <v>48</v>
      </c>
      <c r="B23" s="8" t="s">
        <v>30</v>
      </c>
      <c r="C23" s="8"/>
      <c r="D23" s="67">
        <v>1001</v>
      </c>
    </row>
    <row r="24" spans="1:4" ht="19.5" customHeight="1">
      <c r="A24" s="6" t="s">
        <v>49</v>
      </c>
      <c r="B24" s="8" t="s">
        <v>31</v>
      </c>
      <c r="C24" s="8"/>
      <c r="D24" s="67">
        <v>2764</v>
      </c>
    </row>
    <row r="25" spans="1:4" ht="19.5" customHeight="1">
      <c r="A25" s="6" t="s">
        <v>50</v>
      </c>
      <c r="B25" s="8" t="s">
        <v>32</v>
      </c>
      <c r="C25" s="8"/>
      <c r="D25" s="67">
        <v>4551</v>
      </c>
    </row>
    <row r="26" spans="1:4" ht="19.5" customHeight="1">
      <c r="A26" s="6" t="s">
        <v>51</v>
      </c>
      <c r="B26" s="44" t="s">
        <v>34</v>
      </c>
      <c r="C26" s="8"/>
      <c r="D26" s="67">
        <v>1314</v>
      </c>
    </row>
    <row r="27" spans="1:4" ht="19.5" customHeight="1">
      <c r="A27" s="6" t="s">
        <v>52</v>
      </c>
      <c r="B27" s="44" t="s">
        <v>33</v>
      </c>
      <c r="C27" s="8"/>
      <c r="D27" s="67">
        <v>2247</v>
      </c>
    </row>
    <row r="28" spans="2:4" s="34" customFormat="1" ht="19.5" customHeight="1">
      <c r="B28" s="35" t="s">
        <v>12</v>
      </c>
      <c r="C28" s="35"/>
      <c r="D28" s="68">
        <f>SUM(D9:D27)</f>
        <v>48263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0.49" right="0.5905511811023623" top="0.984251968503937" bottom="0.7874015748031497" header="0.17" footer="0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3.16015625" style="27" customWidth="1"/>
    <col min="2" max="2" width="19.33203125" style="27" customWidth="1"/>
    <col min="3" max="3" width="32.5" style="27" customWidth="1"/>
    <col min="4" max="4" width="18.66015625" style="27" customWidth="1"/>
    <col min="5" max="16384" width="9.33203125" style="27" customWidth="1"/>
  </cols>
  <sheetData>
    <row r="1" spans="2:3" ht="18.75">
      <c r="B1" s="28"/>
      <c r="C1" s="2" t="s">
        <v>261</v>
      </c>
    </row>
    <row r="2" spans="2:3" ht="18.75">
      <c r="B2" s="28"/>
      <c r="C2" s="2" t="s">
        <v>244</v>
      </c>
    </row>
    <row r="3" spans="2:3" ht="18.75">
      <c r="B3" s="28"/>
      <c r="C3" s="29"/>
    </row>
    <row r="4" ht="12.75" customHeight="1"/>
    <row r="5" spans="1:4" ht="120" customHeight="1">
      <c r="A5" s="330" t="s">
        <v>237</v>
      </c>
      <c r="B5" s="330"/>
      <c r="C5" s="330"/>
      <c r="D5" s="330"/>
    </row>
    <row r="6" spans="2:4" ht="20.25" customHeight="1">
      <c r="B6" s="30"/>
      <c r="C6" s="30"/>
      <c r="D6" s="31" t="s">
        <v>8</v>
      </c>
    </row>
    <row r="7" spans="1:4" ht="81.75" customHeight="1">
      <c r="A7" s="178" t="s">
        <v>231</v>
      </c>
      <c r="B7" s="328" t="s">
        <v>172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2"/>
    </row>
    <row r="9" spans="1:4" ht="19.5" customHeight="1">
      <c r="A9" s="6" t="s">
        <v>36</v>
      </c>
      <c r="B9" s="8" t="s">
        <v>16</v>
      </c>
      <c r="C9" s="8"/>
      <c r="D9" s="67">
        <v>25061</v>
      </c>
    </row>
    <row r="10" spans="1:4" ht="19.5" customHeight="1">
      <c r="A10" s="6" t="s">
        <v>37</v>
      </c>
      <c r="B10" s="8" t="s">
        <v>17</v>
      </c>
      <c r="C10" s="8"/>
      <c r="D10" s="67">
        <v>4884</v>
      </c>
    </row>
    <row r="11" spans="1:4" ht="19.5" customHeight="1">
      <c r="A11" s="10" t="s">
        <v>38</v>
      </c>
      <c r="B11" s="7" t="s">
        <v>18</v>
      </c>
      <c r="C11" s="17"/>
      <c r="D11" s="67"/>
    </row>
    <row r="12" spans="1:4" ht="19.5" customHeight="1">
      <c r="A12" s="10" t="s">
        <v>36</v>
      </c>
      <c r="B12" s="8" t="s">
        <v>19</v>
      </c>
      <c r="C12" s="8"/>
      <c r="D12" s="67">
        <v>7286</v>
      </c>
    </row>
    <row r="13" spans="1:4" ht="19.5" customHeight="1">
      <c r="A13" s="10" t="s">
        <v>37</v>
      </c>
      <c r="B13" s="11" t="s">
        <v>20</v>
      </c>
      <c r="C13" s="11"/>
      <c r="D13" s="67">
        <v>2515</v>
      </c>
    </row>
    <row r="14" spans="1:4" ht="19.5" customHeight="1">
      <c r="A14" s="10" t="s">
        <v>39</v>
      </c>
      <c r="B14" s="3" t="s">
        <v>21</v>
      </c>
      <c r="C14" s="3"/>
      <c r="D14" s="67">
        <v>4223</v>
      </c>
    </row>
    <row r="15" spans="1:4" ht="19.5" customHeight="1">
      <c r="A15" s="10" t="s">
        <v>40</v>
      </c>
      <c r="B15" s="11" t="s">
        <v>22</v>
      </c>
      <c r="C15" s="11"/>
      <c r="D15" s="67">
        <v>6227</v>
      </c>
    </row>
    <row r="16" spans="1:4" ht="19.5" customHeight="1">
      <c r="A16" s="10" t="s">
        <v>41</v>
      </c>
      <c r="B16" s="8" t="s">
        <v>23</v>
      </c>
      <c r="C16" s="8"/>
      <c r="D16" s="67">
        <v>4469</v>
      </c>
    </row>
    <row r="17" spans="1:4" ht="19.5" customHeight="1">
      <c r="A17" s="10" t="s">
        <v>42</v>
      </c>
      <c r="B17" s="8" t="s">
        <v>24</v>
      </c>
      <c r="C17" s="8"/>
      <c r="D17" s="67">
        <v>5463</v>
      </c>
    </row>
    <row r="18" spans="1:4" ht="19.5" customHeight="1">
      <c r="A18" s="10" t="s">
        <v>43</v>
      </c>
      <c r="B18" s="8" t="s">
        <v>25</v>
      </c>
      <c r="C18" s="8"/>
      <c r="D18" s="67">
        <v>8269</v>
      </c>
    </row>
    <row r="19" spans="1:4" ht="19.5" customHeight="1">
      <c r="A19" s="10" t="s">
        <v>44</v>
      </c>
      <c r="B19" s="8" t="s">
        <v>26</v>
      </c>
      <c r="C19" s="8"/>
      <c r="D19" s="67">
        <v>4060</v>
      </c>
    </row>
    <row r="20" spans="1:4" ht="19.5" customHeight="1">
      <c r="A20" s="10" t="s">
        <v>45</v>
      </c>
      <c r="B20" s="8" t="s">
        <v>27</v>
      </c>
      <c r="C20" s="8"/>
      <c r="D20" s="67">
        <v>6137</v>
      </c>
    </row>
    <row r="21" spans="1:4" ht="19.5" customHeight="1">
      <c r="A21" s="6" t="s">
        <v>46</v>
      </c>
      <c r="B21" s="8" t="s">
        <v>28</v>
      </c>
      <c r="C21" s="8"/>
      <c r="D21" s="67">
        <v>4105</v>
      </c>
    </row>
    <row r="22" spans="1:4" s="33" customFormat="1" ht="19.5" customHeight="1">
      <c r="A22" s="12" t="s">
        <v>47</v>
      </c>
      <c r="B22" s="8" t="s">
        <v>29</v>
      </c>
      <c r="C22" s="8"/>
      <c r="D22" s="67">
        <v>4043</v>
      </c>
    </row>
    <row r="23" spans="1:4" ht="19.5" customHeight="1">
      <c r="A23" s="6" t="s">
        <v>48</v>
      </c>
      <c r="B23" s="8" t="s">
        <v>30</v>
      </c>
      <c r="C23" s="8"/>
      <c r="D23" s="67">
        <v>2461</v>
      </c>
    </row>
    <row r="24" spans="1:4" ht="19.5" customHeight="1">
      <c r="A24" s="6" t="s">
        <v>49</v>
      </c>
      <c r="B24" s="8" t="s">
        <v>31</v>
      </c>
      <c r="C24" s="8"/>
      <c r="D24" s="67">
        <v>6209</v>
      </c>
    </row>
    <row r="25" spans="1:4" ht="19.5" customHeight="1">
      <c r="A25" s="6" t="s">
        <v>50</v>
      </c>
      <c r="B25" s="8" t="s">
        <v>32</v>
      </c>
      <c r="C25" s="8"/>
      <c r="D25" s="67">
        <v>7404</v>
      </c>
    </row>
    <row r="26" spans="1:4" ht="19.5" customHeight="1">
      <c r="A26" s="6" t="s">
        <v>51</v>
      </c>
      <c r="B26" s="44" t="s">
        <v>34</v>
      </c>
      <c r="C26" s="8"/>
      <c r="D26" s="67">
        <v>5613</v>
      </c>
    </row>
    <row r="27" spans="1:4" ht="19.5" customHeight="1">
      <c r="A27" s="6" t="s">
        <v>52</v>
      </c>
      <c r="B27" s="44" t="s">
        <v>33</v>
      </c>
      <c r="C27" s="8"/>
      <c r="D27" s="67">
        <v>4290</v>
      </c>
    </row>
    <row r="28" spans="2:4" s="34" customFormat="1" ht="19.5" customHeight="1">
      <c r="B28" s="35" t="s">
        <v>12</v>
      </c>
      <c r="C28" s="35"/>
      <c r="D28" s="68">
        <f>SUM(D9:D27)</f>
        <v>112719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0.36" right="0.5905511811023623" top="0.984251968503937" bottom="0.7874015748031497" header="0" footer="0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1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1" style="27" customWidth="1"/>
    <col min="2" max="2" width="24.5" style="27" customWidth="1"/>
    <col min="3" max="3" width="30.83203125" style="27" customWidth="1"/>
    <col min="4" max="4" width="18.66015625" style="27" customWidth="1"/>
    <col min="5" max="16384" width="9.33203125" style="27" customWidth="1"/>
  </cols>
  <sheetData>
    <row r="1" spans="2:3" ht="18.75">
      <c r="B1" s="28"/>
      <c r="C1" s="2" t="s">
        <v>262</v>
      </c>
    </row>
    <row r="2" spans="2:3" ht="18.75">
      <c r="B2" s="28"/>
      <c r="C2" s="2" t="s">
        <v>244</v>
      </c>
    </row>
    <row r="3" spans="2:3" ht="18.75">
      <c r="B3" s="28"/>
      <c r="C3" s="29"/>
    </row>
    <row r="4" ht="12.75" customHeight="1"/>
    <row r="5" spans="1:4" ht="111.75" customHeight="1">
      <c r="A5" s="330" t="s">
        <v>238</v>
      </c>
      <c r="B5" s="330"/>
      <c r="C5" s="330"/>
      <c r="D5" s="330"/>
    </row>
    <row r="6" spans="2:4" ht="20.25" customHeight="1">
      <c r="B6" s="30"/>
      <c r="C6" s="30"/>
      <c r="D6" s="31" t="s">
        <v>8</v>
      </c>
    </row>
    <row r="7" spans="1:4" ht="73.5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2"/>
    </row>
    <row r="9" spans="1:4" ht="19.5" customHeight="1">
      <c r="A9" s="6" t="s">
        <v>36</v>
      </c>
      <c r="B9" s="8" t="s">
        <v>16</v>
      </c>
      <c r="C9" s="8"/>
      <c r="D9" s="67">
        <v>823</v>
      </c>
    </row>
    <row r="10" spans="1:4" ht="19.5" customHeight="1">
      <c r="A10" s="6" t="s">
        <v>37</v>
      </c>
      <c r="B10" s="8" t="s">
        <v>17</v>
      </c>
      <c r="C10" s="8"/>
      <c r="D10" s="67">
        <v>319</v>
      </c>
    </row>
    <row r="11" spans="1:4" ht="19.5" customHeight="1">
      <c r="A11" s="10" t="s">
        <v>38</v>
      </c>
      <c r="B11" s="7" t="s">
        <v>18</v>
      </c>
      <c r="C11" s="17"/>
      <c r="D11" s="67"/>
    </row>
    <row r="12" spans="1:4" ht="19.5" customHeight="1">
      <c r="A12" s="10" t="s">
        <v>36</v>
      </c>
      <c r="B12" s="8" t="s">
        <v>19</v>
      </c>
      <c r="C12" s="8"/>
      <c r="D12" s="67">
        <v>603</v>
      </c>
    </row>
    <row r="13" spans="1:4" ht="19.5" customHeight="1">
      <c r="A13" s="10" t="s">
        <v>37</v>
      </c>
      <c r="B13" s="11" t="s">
        <v>20</v>
      </c>
      <c r="C13" s="11"/>
      <c r="D13" s="67">
        <v>256</v>
      </c>
    </row>
    <row r="14" spans="1:4" ht="19.5" customHeight="1">
      <c r="A14" s="10" t="s">
        <v>39</v>
      </c>
      <c r="B14" s="3" t="s">
        <v>21</v>
      </c>
      <c r="C14" s="3"/>
      <c r="D14" s="67">
        <v>849</v>
      </c>
    </row>
    <row r="15" spans="1:4" ht="19.5" customHeight="1">
      <c r="A15" s="10" t="s">
        <v>40</v>
      </c>
      <c r="B15" s="11" t="s">
        <v>22</v>
      </c>
      <c r="C15" s="11"/>
      <c r="D15" s="67">
        <v>737</v>
      </c>
    </row>
    <row r="16" spans="1:4" ht="19.5" customHeight="1">
      <c r="A16" s="10" t="s">
        <v>41</v>
      </c>
      <c r="B16" s="8" t="s">
        <v>23</v>
      </c>
      <c r="C16" s="8"/>
      <c r="D16" s="67">
        <v>198</v>
      </c>
    </row>
    <row r="17" spans="1:4" ht="19.5" customHeight="1">
      <c r="A17" s="10" t="s">
        <v>42</v>
      </c>
      <c r="B17" s="8" t="s">
        <v>24</v>
      </c>
      <c r="C17" s="8"/>
      <c r="D17" s="67">
        <v>631</v>
      </c>
    </row>
    <row r="18" spans="1:4" ht="19.5" customHeight="1">
      <c r="A18" s="10" t="s">
        <v>43</v>
      </c>
      <c r="B18" s="8" t="s">
        <v>25</v>
      </c>
      <c r="C18" s="8"/>
      <c r="D18" s="67">
        <v>835</v>
      </c>
    </row>
    <row r="19" spans="1:4" ht="19.5" customHeight="1">
      <c r="A19" s="10" t="s">
        <v>44</v>
      </c>
      <c r="B19" s="8" t="s">
        <v>26</v>
      </c>
      <c r="C19" s="8"/>
      <c r="D19" s="67">
        <v>304</v>
      </c>
    </row>
    <row r="20" spans="1:4" ht="19.5" customHeight="1">
      <c r="A20" s="10" t="s">
        <v>45</v>
      </c>
      <c r="B20" s="8" t="s">
        <v>27</v>
      </c>
      <c r="C20" s="8"/>
      <c r="D20" s="67">
        <v>611</v>
      </c>
    </row>
    <row r="21" spans="1:4" ht="19.5" customHeight="1">
      <c r="A21" s="6" t="s">
        <v>46</v>
      </c>
      <c r="B21" s="8" t="s">
        <v>28</v>
      </c>
      <c r="C21" s="8"/>
      <c r="D21" s="67">
        <v>420</v>
      </c>
    </row>
    <row r="22" spans="1:4" s="33" customFormat="1" ht="19.5" customHeight="1">
      <c r="A22" s="12" t="s">
        <v>47</v>
      </c>
      <c r="B22" s="8" t="s">
        <v>29</v>
      </c>
      <c r="C22" s="8"/>
      <c r="D22" s="67">
        <v>538</v>
      </c>
    </row>
    <row r="23" spans="1:4" ht="19.5" customHeight="1">
      <c r="A23" s="6" t="s">
        <v>48</v>
      </c>
      <c r="B23" s="8" t="s">
        <v>30</v>
      </c>
      <c r="C23" s="8"/>
      <c r="D23" s="67">
        <v>233</v>
      </c>
    </row>
    <row r="24" spans="1:4" ht="19.5" customHeight="1">
      <c r="A24" s="6" t="s">
        <v>49</v>
      </c>
      <c r="B24" s="8" t="s">
        <v>31</v>
      </c>
      <c r="C24" s="8"/>
      <c r="D24" s="67">
        <v>626</v>
      </c>
    </row>
    <row r="25" spans="1:4" ht="19.5" customHeight="1">
      <c r="A25" s="6" t="s">
        <v>50</v>
      </c>
      <c r="B25" s="8" t="s">
        <v>32</v>
      </c>
      <c r="C25" s="8"/>
      <c r="D25" s="67">
        <v>1073</v>
      </c>
    </row>
    <row r="26" spans="1:4" ht="19.5" customHeight="1">
      <c r="A26" s="6" t="s">
        <v>51</v>
      </c>
      <c r="B26" s="44" t="s">
        <v>34</v>
      </c>
      <c r="C26" s="8"/>
      <c r="D26" s="67">
        <v>652</v>
      </c>
    </row>
    <row r="27" spans="1:4" ht="19.5" customHeight="1">
      <c r="A27" s="6" t="s">
        <v>52</v>
      </c>
      <c r="B27" s="44" t="s">
        <v>33</v>
      </c>
      <c r="C27" s="8"/>
      <c r="D27" s="67">
        <v>295</v>
      </c>
    </row>
    <row r="28" spans="2:4" s="34" customFormat="1" ht="19.5" customHeight="1">
      <c r="B28" s="35" t="s">
        <v>12</v>
      </c>
      <c r="C28" s="35"/>
      <c r="D28" s="183">
        <f>SUM(D9:D27)</f>
        <v>10003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0.47" right="0.5905511811023623" top="0.984251968503937" bottom="0.7874015748031497" header="0" footer="0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20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2.33203125" style="27" customWidth="1"/>
    <col min="2" max="2" width="22.16015625" style="27" customWidth="1"/>
    <col min="3" max="3" width="34.16015625" style="27" customWidth="1"/>
    <col min="4" max="4" width="18.66015625" style="27" customWidth="1"/>
    <col min="5" max="16384" width="9.33203125" style="27" customWidth="1"/>
  </cols>
  <sheetData>
    <row r="1" spans="2:3" ht="18.75">
      <c r="B1" s="28"/>
      <c r="C1" s="2" t="s">
        <v>263</v>
      </c>
    </row>
    <row r="2" spans="2:3" ht="18.75">
      <c r="B2" s="28"/>
      <c r="C2" s="2" t="s">
        <v>244</v>
      </c>
    </row>
    <row r="3" spans="2:3" ht="18.75">
      <c r="B3" s="28"/>
      <c r="C3" s="29"/>
    </row>
    <row r="4" ht="12.75" customHeight="1"/>
    <row r="5" spans="1:4" ht="144.75" customHeight="1">
      <c r="A5" s="330" t="s">
        <v>239</v>
      </c>
      <c r="B5" s="330"/>
      <c r="C5" s="330"/>
      <c r="D5" s="330"/>
    </row>
    <row r="6" spans="2:4" ht="20.25" customHeight="1">
      <c r="B6" s="30"/>
      <c r="C6" s="30"/>
      <c r="D6" s="31" t="s">
        <v>8</v>
      </c>
    </row>
    <row r="7" spans="1:4" ht="71.25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2"/>
    </row>
    <row r="9" spans="1:4" ht="19.5" customHeight="1">
      <c r="A9" s="6" t="s">
        <v>36</v>
      </c>
      <c r="B9" s="8" t="s">
        <v>16</v>
      </c>
      <c r="C9" s="8"/>
      <c r="D9" s="67">
        <v>723</v>
      </c>
    </row>
    <row r="10" spans="1:4" ht="19.5" customHeight="1">
      <c r="A10" s="6" t="s">
        <v>37</v>
      </c>
      <c r="B10" s="8" t="s">
        <v>17</v>
      </c>
      <c r="C10" s="8"/>
      <c r="D10" s="67">
        <v>278</v>
      </c>
    </row>
    <row r="11" spans="1:4" ht="19.5" customHeight="1">
      <c r="A11" s="10" t="s">
        <v>38</v>
      </c>
      <c r="B11" s="7" t="s">
        <v>18</v>
      </c>
      <c r="C11" s="17"/>
      <c r="D11" s="67"/>
    </row>
    <row r="12" spans="1:4" ht="19.5" customHeight="1">
      <c r="A12" s="10" t="s">
        <v>36</v>
      </c>
      <c r="B12" s="8" t="s">
        <v>19</v>
      </c>
      <c r="C12" s="8"/>
      <c r="D12" s="67">
        <v>452</v>
      </c>
    </row>
    <row r="13" spans="1:4" ht="19.5" customHeight="1">
      <c r="A13" s="10" t="s">
        <v>37</v>
      </c>
      <c r="B13" s="11" t="s">
        <v>20</v>
      </c>
      <c r="C13" s="11"/>
      <c r="D13" s="67">
        <v>230</v>
      </c>
    </row>
    <row r="14" spans="1:4" ht="19.5" customHeight="1">
      <c r="A14" s="10" t="s">
        <v>39</v>
      </c>
      <c r="B14" s="3" t="s">
        <v>21</v>
      </c>
      <c r="C14" s="3"/>
      <c r="D14" s="67">
        <v>433</v>
      </c>
    </row>
    <row r="15" spans="1:4" ht="19.5" customHeight="1">
      <c r="A15" s="10" t="s">
        <v>40</v>
      </c>
      <c r="B15" s="11" t="s">
        <v>22</v>
      </c>
      <c r="C15" s="11"/>
      <c r="D15" s="67">
        <v>416</v>
      </c>
    </row>
    <row r="16" spans="1:4" ht="19.5" customHeight="1">
      <c r="A16" s="10" t="s">
        <v>41</v>
      </c>
      <c r="B16" s="8" t="s">
        <v>23</v>
      </c>
      <c r="C16" s="8"/>
      <c r="D16" s="67">
        <v>208</v>
      </c>
    </row>
    <row r="17" spans="1:4" ht="19.5" customHeight="1">
      <c r="A17" s="10" t="s">
        <v>42</v>
      </c>
      <c r="B17" s="8" t="s">
        <v>24</v>
      </c>
      <c r="C17" s="8"/>
      <c r="D17" s="67">
        <v>405</v>
      </c>
    </row>
    <row r="18" spans="1:4" ht="19.5" customHeight="1">
      <c r="A18" s="10" t="s">
        <v>43</v>
      </c>
      <c r="B18" s="8" t="s">
        <v>25</v>
      </c>
      <c r="C18" s="8"/>
      <c r="D18" s="67">
        <v>278</v>
      </c>
    </row>
    <row r="19" spans="1:4" ht="19.5" customHeight="1">
      <c r="A19" s="10" t="s">
        <v>44</v>
      </c>
      <c r="B19" s="8" t="s">
        <v>26</v>
      </c>
      <c r="C19" s="8"/>
      <c r="D19" s="67">
        <v>536</v>
      </c>
    </row>
    <row r="20" spans="1:4" ht="19.5" customHeight="1">
      <c r="A20" s="10" t="s">
        <v>45</v>
      </c>
      <c r="B20" s="8" t="s">
        <v>27</v>
      </c>
      <c r="C20" s="8"/>
      <c r="D20" s="67">
        <v>221</v>
      </c>
    </row>
    <row r="21" spans="1:4" ht="19.5" customHeight="1">
      <c r="A21" s="6" t="s">
        <v>46</v>
      </c>
      <c r="B21" s="8" t="s">
        <v>28</v>
      </c>
      <c r="C21" s="8"/>
      <c r="D21" s="67">
        <v>406</v>
      </c>
    </row>
    <row r="22" spans="1:4" s="33" customFormat="1" ht="19.5" customHeight="1">
      <c r="A22" s="12" t="s">
        <v>47</v>
      </c>
      <c r="B22" s="8" t="s">
        <v>29</v>
      </c>
      <c r="C22" s="8"/>
      <c r="D22" s="67">
        <v>261</v>
      </c>
    </row>
    <row r="23" spans="1:4" ht="19.5" customHeight="1">
      <c r="A23" s="6" t="s">
        <v>48</v>
      </c>
      <c r="B23" s="8" t="s">
        <v>30</v>
      </c>
      <c r="C23" s="8"/>
      <c r="D23" s="67">
        <v>442</v>
      </c>
    </row>
    <row r="24" spans="1:4" ht="19.5" customHeight="1">
      <c r="A24" s="6" t="s">
        <v>49</v>
      </c>
      <c r="B24" s="8" t="s">
        <v>31</v>
      </c>
      <c r="C24" s="8"/>
      <c r="D24" s="67">
        <v>255</v>
      </c>
    </row>
    <row r="25" spans="1:4" ht="19.5" customHeight="1">
      <c r="A25" s="6" t="s">
        <v>50</v>
      </c>
      <c r="B25" s="8" t="s">
        <v>32</v>
      </c>
      <c r="C25" s="8"/>
      <c r="D25" s="67">
        <v>598</v>
      </c>
    </row>
    <row r="26" spans="1:4" ht="19.5" customHeight="1">
      <c r="A26" s="6" t="s">
        <v>51</v>
      </c>
      <c r="B26" s="44" t="s">
        <v>34</v>
      </c>
      <c r="C26" s="8"/>
      <c r="D26" s="67">
        <v>241</v>
      </c>
    </row>
    <row r="27" spans="1:4" ht="19.5" customHeight="1">
      <c r="A27" s="6" t="s">
        <v>52</v>
      </c>
      <c r="B27" s="44" t="s">
        <v>33</v>
      </c>
      <c r="C27" s="8"/>
      <c r="D27" s="67">
        <v>480</v>
      </c>
    </row>
    <row r="28" spans="2:4" s="34" customFormat="1" ht="19.5" customHeight="1">
      <c r="B28" s="35" t="s">
        <v>12</v>
      </c>
      <c r="C28" s="35"/>
      <c r="D28" s="68">
        <f>SUM(D9:D27)</f>
        <v>6863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0.45" right="0.5905511811023623" top="0.984251968503937" bottom="0.7874015748031497" header="0" footer="0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8.5" style="27" customWidth="1"/>
    <col min="2" max="2" width="16" style="27" customWidth="1"/>
    <col min="3" max="3" width="36.83203125" style="27" customWidth="1"/>
    <col min="4" max="4" width="18.66015625" style="27" customWidth="1"/>
    <col min="5" max="16384" width="9.33203125" style="27" customWidth="1"/>
  </cols>
  <sheetData>
    <row r="1" spans="2:4" ht="18.75">
      <c r="B1" s="28"/>
      <c r="C1" s="2" t="s">
        <v>264</v>
      </c>
      <c r="D1" s="21"/>
    </row>
    <row r="2" spans="2:4" ht="18.75">
      <c r="B2" s="28"/>
      <c r="C2" s="2" t="s">
        <v>244</v>
      </c>
      <c r="D2" s="21"/>
    </row>
    <row r="3" spans="2:4" ht="18.75">
      <c r="B3" s="28"/>
      <c r="D3" s="21"/>
    </row>
    <row r="5" spans="1:4" ht="127.5" customHeight="1">
      <c r="A5" s="330" t="s">
        <v>3</v>
      </c>
      <c r="B5" s="330"/>
      <c r="C5" s="330"/>
      <c r="D5" s="330"/>
    </row>
    <row r="6" spans="2:4" ht="24.75" customHeight="1">
      <c r="B6" s="30"/>
      <c r="C6" s="30"/>
      <c r="D6" s="31" t="s">
        <v>14</v>
      </c>
    </row>
    <row r="7" spans="1:4" ht="60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6"/>
    </row>
    <row r="9" spans="1:4" ht="19.5" customHeight="1">
      <c r="A9" s="6" t="s">
        <v>36</v>
      </c>
      <c r="B9" s="8" t="s">
        <v>16</v>
      </c>
      <c r="C9" s="8"/>
      <c r="D9" s="69">
        <v>0</v>
      </c>
    </row>
    <row r="10" spans="1:4" ht="19.5" customHeight="1">
      <c r="A10" s="6" t="s">
        <v>37</v>
      </c>
      <c r="B10" s="8" t="s">
        <v>17</v>
      </c>
      <c r="C10" s="8"/>
      <c r="D10" s="69">
        <v>0</v>
      </c>
    </row>
    <row r="11" spans="1:4" ht="19.5" customHeight="1">
      <c r="A11" s="10" t="s">
        <v>38</v>
      </c>
      <c r="B11" s="7" t="s">
        <v>18</v>
      </c>
      <c r="C11" s="17"/>
      <c r="D11" s="69"/>
    </row>
    <row r="12" spans="1:4" ht="19.5" customHeight="1">
      <c r="A12" s="10" t="s">
        <v>36</v>
      </c>
      <c r="B12" s="8" t="s">
        <v>19</v>
      </c>
      <c r="C12" s="8"/>
      <c r="D12" s="69">
        <v>0</v>
      </c>
    </row>
    <row r="13" spans="1:4" ht="19.5" customHeight="1">
      <c r="A13" s="10" t="s">
        <v>37</v>
      </c>
      <c r="B13" s="11" t="s">
        <v>20</v>
      </c>
      <c r="C13" s="11"/>
      <c r="D13" s="69">
        <v>691</v>
      </c>
    </row>
    <row r="14" spans="1:4" ht="19.5" customHeight="1">
      <c r="A14" s="10" t="s">
        <v>39</v>
      </c>
      <c r="B14" s="3" t="s">
        <v>21</v>
      </c>
      <c r="C14" s="3"/>
      <c r="D14" s="69">
        <v>0</v>
      </c>
    </row>
    <row r="15" spans="1:4" ht="19.5" customHeight="1">
      <c r="A15" s="10" t="s">
        <v>40</v>
      </c>
      <c r="B15" s="11" t="s">
        <v>22</v>
      </c>
      <c r="C15" s="11"/>
      <c r="D15" s="69">
        <v>531</v>
      </c>
    </row>
    <row r="16" spans="1:4" ht="19.5" customHeight="1">
      <c r="A16" s="10" t="s">
        <v>41</v>
      </c>
      <c r="B16" s="8" t="s">
        <v>23</v>
      </c>
      <c r="C16" s="8"/>
      <c r="D16" s="69">
        <v>0</v>
      </c>
    </row>
    <row r="17" spans="1:4" ht="19.5" customHeight="1">
      <c r="A17" s="10" t="s">
        <v>42</v>
      </c>
      <c r="B17" s="8" t="s">
        <v>24</v>
      </c>
      <c r="C17" s="8"/>
      <c r="D17" s="69">
        <v>0</v>
      </c>
    </row>
    <row r="18" spans="1:4" ht="19.5" customHeight="1">
      <c r="A18" s="10" t="s">
        <v>43</v>
      </c>
      <c r="B18" s="8" t="s">
        <v>25</v>
      </c>
      <c r="C18" s="8"/>
      <c r="D18" s="69">
        <v>0</v>
      </c>
    </row>
    <row r="19" spans="1:4" ht="19.5" customHeight="1">
      <c r="A19" s="10" t="s">
        <v>44</v>
      </c>
      <c r="B19" s="8" t="s">
        <v>26</v>
      </c>
      <c r="C19" s="8"/>
      <c r="D19" s="69">
        <v>8804</v>
      </c>
    </row>
    <row r="20" spans="1:4" ht="19.5" customHeight="1">
      <c r="A20" s="10" t="s">
        <v>45</v>
      </c>
      <c r="B20" s="8" t="s">
        <v>27</v>
      </c>
      <c r="C20" s="8"/>
      <c r="D20" s="69">
        <v>0</v>
      </c>
    </row>
    <row r="21" spans="1:4" ht="19.5" customHeight="1">
      <c r="A21" s="6" t="s">
        <v>46</v>
      </c>
      <c r="B21" s="8" t="s">
        <v>28</v>
      </c>
      <c r="C21" s="8"/>
      <c r="D21" s="69">
        <v>0</v>
      </c>
    </row>
    <row r="22" spans="1:4" s="33" customFormat="1" ht="19.5" customHeight="1">
      <c r="A22" s="12" t="s">
        <v>47</v>
      </c>
      <c r="B22" s="8" t="s">
        <v>29</v>
      </c>
      <c r="C22" s="8"/>
      <c r="D22" s="69">
        <v>0</v>
      </c>
    </row>
    <row r="23" spans="1:4" ht="19.5" customHeight="1">
      <c r="A23" s="6" t="s">
        <v>48</v>
      </c>
      <c r="B23" s="8" t="s">
        <v>30</v>
      </c>
      <c r="C23" s="8"/>
      <c r="D23" s="69">
        <v>0</v>
      </c>
    </row>
    <row r="24" spans="1:4" ht="19.5" customHeight="1">
      <c r="A24" s="6" t="s">
        <v>49</v>
      </c>
      <c r="B24" s="8" t="s">
        <v>31</v>
      </c>
      <c r="C24" s="8"/>
      <c r="D24" s="69">
        <v>1774</v>
      </c>
    </row>
    <row r="25" spans="1:4" ht="19.5" customHeight="1">
      <c r="A25" s="6" t="s">
        <v>50</v>
      </c>
      <c r="B25" s="8" t="s">
        <v>32</v>
      </c>
      <c r="C25" s="8"/>
      <c r="D25" s="69">
        <v>11113</v>
      </c>
    </row>
    <row r="26" spans="1:4" ht="19.5" customHeight="1">
      <c r="A26" s="6" t="s">
        <v>51</v>
      </c>
      <c r="B26" s="44" t="s">
        <v>34</v>
      </c>
      <c r="C26" s="8"/>
      <c r="D26" s="69">
        <v>0</v>
      </c>
    </row>
    <row r="27" spans="1:4" ht="19.5" customHeight="1">
      <c r="A27" s="6" t="s">
        <v>52</v>
      </c>
      <c r="B27" s="44" t="s">
        <v>33</v>
      </c>
      <c r="C27" s="8"/>
      <c r="D27" s="69">
        <v>0</v>
      </c>
    </row>
    <row r="28" spans="2:4" s="34" customFormat="1" ht="19.5" customHeight="1">
      <c r="B28" s="35" t="s">
        <v>12</v>
      </c>
      <c r="C28" s="35"/>
      <c r="D28" s="70">
        <f>SUM(D9:D27)</f>
        <v>22913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8.5" style="27" customWidth="1"/>
    <col min="2" max="2" width="16" style="27" customWidth="1"/>
    <col min="3" max="3" width="36.83203125" style="27" customWidth="1"/>
    <col min="4" max="4" width="18.66015625" style="27" customWidth="1"/>
    <col min="5" max="16384" width="9.33203125" style="27" customWidth="1"/>
  </cols>
  <sheetData>
    <row r="1" spans="2:4" ht="18.75">
      <c r="B1" s="28"/>
      <c r="C1" s="2" t="s">
        <v>265</v>
      </c>
      <c r="D1" s="21"/>
    </row>
    <row r="2" spans="2:4" ht="18.75">
      <c r="B2" s="28"/>
      <c r="C2" s="2" t="s">
        <v>244</v>
      </c>
      <c r="D2" s="21"/>
    </row>
    <row r="3" spans="2:4" ht="18.75">
      <c r="B3" s="28"/>
      <c r="D3" s="21"/>
    </row>
    <row r="5" spans="1:4" ht="84.75" customHeight="1">
      <c r="A5" s="330" t="s">
        <v>241</v>
      </c>
      <c r="B5" s="330"/>
      <c r="C5" s="330"/>
      <c r="D5" s="330"/>
    </row>
    <row r="6" spans="2:4" ht="24.75" customHeight="1">
      <c r="B6" s="30"/>
      <c r="C6" s="30"/>
      <c r="D6" s="31" t="s">
        <v>14</v>
      </c>
    </row>
    <row r="7" spans="1:4" ht="60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6"/>
    </row>
    <row r="9" spans="1:4" ht="19.5" customHeight="1">
      <c r="A9" s="6" t="s">
        <v>36</v>
      </c>
      <c r="B9" s="8" t="s">
        <v>16</v>
      </c>
      <c r="C9" s="8"/>
      <c r="D9" s="69"/>
    </row>
    <row r="10" spans="1:4" ht="19.5" customHeight="1">
      <c r="A10" s="6" t="s">
        <v>37</v>
      </c>
      <c r="B10" s="8" t="s">
        <v>17</v>
      </c>
      <c r="C10" s="8"/>
      <c r="D10" s="69"/>
    </row>
    <row r="11" spans="1:4" ht="19.5" customHeight="1">
      <c r="A11" s="10" t="s">
        <v>38</v>
      </c>
      <c r="B11" s="7" t="s">
        <v>18</v>
      </c>
      <c r="C11" s="17"/>
      <c r="D11" s="69"/>
    </row>
    <row r="12" spans="1:4" ht="19.5" customHeight="1">
      <c r="A12" s="10" t="s">
        <v>36</v>
      </c>
      <c r="B12" s="8" t="s">
        <v>19</v>
      </c>
      <c r="C12" s="8"/>
      <c r="D12" s="69"/>
    </row>
    <row r="13" spans="1:4" ht="19.5" customHeight="1">
      <c r="A13" s="10" t="s">
        <v>37</v>
      </c>
      <c r="B13" s="11" t="s">
        <v>20</v>
      </c>
      <c r="C13" s="11"/>
      <c r="D13" s="69"/>
    </row>
    <row r="14" spans="1:4" ht="19.5" customHeight="1">
      <c r="A14" s="10" t="s">
        <v>39</v>
      </c>
      <c r="B14" s="3" t="s">
        <v>21</v>
      </c>
      <c r="C14" s="3"/>
      <c r="D14" s="69"/>
    </row>
    <row r="15" spans="1:4" ht="19.5" customHeight="1">
      <c r="A15" s="10" t="s">
        <v>40</v>
      </c>
      <c r="B15" s="11" t="s">
        <v>22</v>
      </c>
      <c r="C15" s="11"/>
      <c r="D15" s="69"/>
    </row>
    <row r="16" spans="1:4" ht="19.5" customHeight="1">
      <c r="A16" s="10" t="s">
        <v>41</v>
      </c>
      <c r="B16" s="8" t="s">
        <v>23</v>
      </c>
      <c r="C16" s="8"/>
      <c r="D16" s="69"/>
    </row>
    <row r="17" spans="1:4" ht="19.5" customHeight="1">
      <c r="A17" s="10" t="s">
        <v>42</v>
      </c>
      <c r="B17" s="8" t="s">
        <v>24</v>
      </c>
      <c r="C17" s="8"/>
      <c r="D17" s="69"/>
    </row>
    <row r="18" spans="1:4" ht="19.5" customHeight="1">
      <c r="A18" s="10" t="s">
        <v>43</v>
      </c>
      <c r="B18" s="8" t="s">
        <v>25</v>
      </c>
      <c r="C18" s="8"/>
      <c r="D18" s="69"/>
    </row>
    <row r="19" spans="1:4" ht="19.5" customHeight="1">
      <c r="A19" s="10" t="s">
        <v>44</v>
      </c>
      <c r="B19" s="8" t="s">
        <v>26</v>
      </c>
      <c r="C19" s="8"/>
      <c r="D19" s="69"/>
    </row>
    <row r="20" spans="1:4" ht="19.5" customHeight="1">
      <c r="A20" s="10" t="s">
        <v>45</v>
      </c>
      <c r="B20" s="8" t="s">
        <v>27</v>
      </c>
      <c r="C20" s="8"/>
      <c r="D20" s="69"/>
    </row>
    <row r="21" spans="1:4" ht="19.5" customHeight="1">
      <c r="A21" s="6" t="s">
        <v>46</v>
      </c>
      <c r="B21" s="8" t="s">
        <v>28</v>
      </c>
      <c r="C21" s="8"/>
      <c r="D21" s="69"/>
    </row>
    <row r="22" spans="1:4" s="33" customFormat="1" ht="19.5" customHeight="1">
      <c r="A22" s="12" t="s">
        <v>47</v>
      </c>
      <c r="B22" s="8" t="s">
        <v>29</v>
      </c>
      <c r="C22" s="8"/>
      <c r="D22" s="69"/>
    </row>
    <row r="23" spans="1:4" ht="19.5" customHeight="1">
      <c r="A23" s="6" t="s">
        <v>48</v>
      </c>
      <c r="B23" s="8" t="s">
        <v>30</v>
      </c>
      <c r="C23" s="8"/>
      <c r="D23" s="69"/>
    </row>
    <row r="24" spans="1:4" ht="19.5" customHeight="1">
      <c r="A24" s="6" t="s">
        <v>49</v>
      </c>
      <c r="B24" s="8" t="s">
        <v>31</v>
      </c>
      <c r="C24" s="8"/>
      <c r="D24" s="69"/>
    </row>
    <row r="25" spans="1:4" ht="19.5" customHeight="1">
      <c r="A25" s="6" t="s">
        <v>50</v>
      </c>
      <c r="B25" s="8" t="s">
        <v>32</v>
      </c>
      <c r="C25" s="8"/>
      <c r="D25" s="69"/>
    </row>
    <row r="26" spans="1:4" ht="19.5" customHeight="1">
      <c r="A26" s="6" t="s">
        <v>51</v>
      </c>
      <c r="B26" s="44" t="s">
        <v>34</v>
      </c>
      <c r="C26" s="8"/>
      <c r="D26" s="69"/>
    </row>
    <row r="27" spans="1:4" ht="19.5" customHeight="1">
      <c r="A27" s="6" t="s">
        <v>52</v>
      </c>
      <c r="B27" s="44" t="s">
        <v>33</v>
      </c>
      <c r="C27" s="8"/>
      <c r="D27" s="69"/>
    </row>
    <row r="28" spans="2:4" s="34" customFormat="1" ht="19.5" customHeight="1">
      <c r="B28" s="35" t="s">
        <v>12</v>
      </c>
      <c r="C28" s="35"/>
      <c r="D28" s="70"/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20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8.5" style="27" customWidth="1"/>
    <col min="2" max="2" width="16" style="27" customWidth="1"/>
    <col min="3" max="3" width="36.83203125" style="27" customWidth="1"/>
    <col min="4" max="4" width="18.66015625" style="27" customWidth="1"/>
    <col min="5" max="16384" width="9.33203125" style="27" customWidth="1"/>
  </cols>
  <sheetData>
    <row r="1" spans="2:4" ht="18.75">
      <c r="B1" s="28"/>
      <c r="C1" s="2" t="s">
        <v>266</v>
      </c>
      <c r="D1" s="21"/>
    </row>
    <row r="2" spans="2:4" ht="18.75">
      <c r="B2" s="28"/>
      <c r="C2" s="2" t="s">
        <v>244</v>
      </c>
      <c r="D2" s="21"/>
    </row>
    <row r="3" spans="2:4" ht="18.75">
      <c r="B3" s="28"/>
      <c r="D3" s="21"/>
    </row>
    <row r="5" spans="1:4" ht="84.75" customHeight="1">
      <c r="A5" s="330" t="s">
        <v>272</v>
      </c>
      <c r="B5" s="330"/>
      <c r="C5" s="330"/>
      <c r="D5" s="330"/>
    </row>
    <row r="6" spans="2:4" ht="24.75" customHeight="1">
      <c r="B6" s="30"/>
      <c r="C6" s="30"/>
      <c r="D6" s="31" t="s">
        <v>14</v>
      </c>
    </row>
    <row r="7" spans="1:4" ht="60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6"/>
    </row>
    <row r="9" spans="1:4" ht="19.5" customHeight="1">
      <c r="A9" s="6" t="s">
        <v>36</v>
      </c>
      <c r="B9" s="8" t="s">
        <v>16</v>
      </c>
      <c r="C9" s="8"/>
      <c r="D9" s="69">
        <v>0</v>
      </c>
    </row>
    <row r="10" spans="1:4" ht="19.5" customHeight="1">
      <c r="A10" s="6" t="s">
        <v>37</v>
      </c>
      <c r="B10" s="8" t="s">
        <v>17</v>
      </c>
      <c r="C10" s="8"/>
      <c r="D10" s="184">
        <v>30000</v>
      </c>
    </row>
    <row r="11" spans="1:4" ht="19.5" customHeight="1">
      <c r="A11" s="10" t="s">
        <v>38</v>
      </c>
      <c r="B11" s="7" t="s">
        <v>18</v>
      </c>
      <c r="C11" s="17"/>
      <c r="D11" s="69"/>
    </row>
    <row r="12" spans="1:4" ht="19.5" customHeight="1">
      <c r="A12" s="10" t="s">
        <v>36</v>
      </c>
      <c r="B12" s="8" t="s">
        <v>19</v>
      </c>
      <c r="C12" s="8"/>
      <c r="D12" s="69">
        <v>0</v>
      </c>
    </row>
    <row r="13" spans="1:4" ht="19.5" customHeight="1">
      <c r="A13" s="10" t="s">
        <v>37</v>
      </c>
      <c r="B13" s="11" t="s">
        <v>20</v>
      </c>
      <c r="C13" s="11"/>
      <c r="D13" s="69">
        <v>0</v>
      </c>
    </row>
    <row r="14" spans="1:4" ht="19.5" customHeight="1">
      <c r="A14" s="10" t="s">
        <v>39</v>
      </c>
      <c r="B14" s="3" t="s">
        <v>21</v>
      </c>
      <c r="C14" s="3"/>
      <c r="D14" s="69">
        <v>0</v>
      </c>
    </row>
    <row r="15" spans="1:4" ht="19.5" customHeight="1">
      <c r="A15" s="10" t="s">
        <v>40</v>
      </c>
      <c r="B15" s="11" t="s">
        <v>22</v>
      </c>
      <c r="C15" s="11"/>
      <c r="D15" s="69">
        <v>0</v>
      </c>
    </row>
    <row r="16" spans="1:4" ht="19.5" customHeight="1">
      <c r="A16" s="10" t="s">
        <v>41</v>
      </c>
      <c r="B16" s="8" t="s">
        <v>23</v>
      </c>
      <c r="C16" s="8"/>
      <c r="D16" s="69">
        <v>0</v>
      </c>
    </row>
    <row r="17" spans="1:4" ht="19.5" customHeight="1">
      <c r="A17" s="10" t="s">
        <v>42</v>
      </c>
      <c r="B17" s="8" t="s">
        <v>24</v>
      </c>
      <c r="C17" s="8"/>
      <c r="D17" s="69">
        <v>0</v>
      </c>
    </row>
    <row r="18" spans="1:4" ht="19.5" customHeight="1">
      <c r="A18" s="10" t="s">
        <v>43</v>
      </c>
      <c r="B18" s="8" t="s">
        <v>25</v>
      </c>
      <c r="C18" s="8"/>
      <c r="D18" s="69">
        <v>0</v>
      </c>
    </row>
    <row r="19" spans="1:4" ht="19.5" customHeight="1">
      <c r="A19" s="10" t="s">
        <v>44</v>
      </c>
      <c r="B19" s="8" t="s">
        <v>26</v>
      </c>
      <c r="C19" s="8"/>
      <c r="D19" s="69">
        <v>0</v>
      </c>
    </row>
    <row r="20" spans="1:4" ht="19.5" customHeight="1">
      <c r="A20" s="10" t="s">
        <v>45</v>
      </c>
      <c r="B20" s="8" t="s">
        <v>27</v>
      </c>
      <c r="C20" s="8"/>
      <c r="D20" s="69">
        <v>0</v>
      </c>
    </row>
    <row r="21" spans="1:4" ht="19.5" customHeight="1">
      <c r="A21" s="6" t="s">
        <v>46</v>
      </c>
      <c r="B21" s="8" t="s">
        <v>28</v>
      </c>
      <c r="C21" s="8"/>
      <c r="D21" s="69">
        <v>0</v>
      </c>
    </row>
    <row r="22" spans="1:4" s="33" customFormat="1" ht="19.5" customHeight="1">
      <c r="A22" s="12" t="s">
        <v>47</v>
      </c>
      <c r="B22" s="8" t="s">
        <v>29</v>
      </c>
      <c r="C22" s="8"/>
      <c r="D22" s="69">
        <v>0</v>
      </c>
    </row>
    <row r="23" spans="1:4" ht="19.5" customHeight="1">
      <c r="A23" s="6" t="s">
        <v>48</v>
      </c>
      <c r="B23" s="8" t="s">
        <v>30</v>
      </c>
      <c r="C23" s="8"/>
      <c r="D23" s="69">
        <v>0</v>
      </c>
    </row>
    <row r="24" spans="1:4" ht="19.5" customHeight="1">
      <c r="A24" s="6" t="s">
        <v>49</v>
      </c>
      <c r="B24" s="8" t="s">
        <v>31</v>
      </c>
      <c r="C24" s="8"/>
      <c r="D24" s="69">
        <v>0</v>
      </c>
    </row>
    <row r="25" spans="1:4" ht="19.5" customHeight="1">
      <c r="A25" s="6" t="s">
        <v>50</v>
      </c>
      <c r="B25" s="8" t="s">
        <v>32</v>
      </c>
      <c r="C25" s="8"/>
      <c r="D25" s="184">
        <v>5000</v>
      </c>
    </row>
    <row r="26" spans="1:4" ht="19.5" customHeight="1">
      <c r="A26" s="6" t="s">
        <v>51</v>
      </c>
      <c r="B26" s="44" t="s">
        <v>34</v>
      </c>
      <c r="C26" s="8"/>
      <c r="D26" s="69">
        <v>0</v>
      </c>
    </row>
    <row r="27" spans="1:4" ht="19.5" customHeight="1">
      <c r="A27" s="6" t="s">
        <v>52</v>
      </c>
      <c r="B27" s="44" t="s">
        <v>33</v>
      </c>
      <c r="C27" s="8"/>
      <c r="D27" s="69">
        <v>0</v>
      </c>
    </row>
    <row r="28" spans="2:4" s="34" customFormat="1" ht="19.5" customHeight="1">
      <c r="B28" s="35" t="s">
        <v>12</v>
      </c>
      <c r="C28" s="35"/>
      <c r="D28" s="70">
        <f>SUM(D9:D27)</f>
        <v>35000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66015625" defaultRowHeight="12.75"/>
  <cols>
    <col min="1" max="1" width="12" style="1" customWidth="1"/>
    <col min="2" max="2" width="18.16015625" style="1" customWidth="1"/>
    <col min="3" max="3" width="35" style="1" customWidth="1"/>
    <col min="4" max="4" width="22" style="1" customWidth="1"/>
    <col min="5" max="5" width="12.16015625" style="1" customWidth="1"/>
    <col min="6" max="16384" width="10.66015625" style="1" customWidth="1"/>
  </cols>
  <sheetData>
    <row r="1" spans="2:3" ht="18.75">
      <c r="B1" s="19"/>
      <c r="C1" s="2" t="s">
        <v>268</v>
      </c>
    </row>
    <row r="2" spans="2:3" ht="18.75">
      <c r="B2" s="19"/>
      <c r="C2" s="2" t="s">
        <v>244</v>
      </c>
    </row>
    <row r="3" spans="2:3" ht="18.75">
      <c r="B3" s="19"/>
      <c r="C3" s="21"/>
    </row>
    <row r="4" ht="17.25" customHeight="1"/>
    <row r="5" spans="1:4" ht="117" customHeight="1">
      <c r="A5" s="320" t="s">
        <v>267</v>
      </c>
      <c r="B5" s="320"/>
      <c r="C5" s="320"/>
      <c r="D5" s="320"/>
    </row>
    <row r="6" spans="2:4" ht="17.25" customHeight="1">
      <c r="B6" s="3"/>
      <c r="C6" s="3"/>
      <c r="D6" s="15" t="s">
        <v>8</v>
      </c>
    </row>
    <row r="7" spans="1:4" s="5" customFormat="1" ht="76.5" customHeight="1">
      <c r="A7" s="177" t="s">
        <v>231</v>
      </c>
      <c r="B7" s="316" t="s">
        <v>56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78"/>
    </row>
    <row r="10" spans="1:4" ht="19.5" customHeight="1">
      <c r="A10" s="6" t="s">
        <v>37</v>
      </c>
      <c r="B10" s="8" t="s">
        <v>17</v>
      </c>
      <c r="C10" s="8"/>
      <c r="D10" s="78"/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78"/>
    </row>
    <row r="13" spans="1:4" ht="19.5" customHeight="1">
      <c r="A13" s="10" t="s">
        <v>37</v>
      </c>
      <c r="B13" s="11" t="s">
        <v>20</v>
      </c>
      <c r="C13" s="11"/>
      <c r="D13" s="78"/>
    </row>
    <row r="14" spans="1:4" ht="19.5" customHeight="1">
      <c r="A14" s="10" t="s">
        <v>39</v>
      </c>
      <c r="B14" s="3" t="s">
        <v>21</v>
      </c>
      <c r="C14" s="3"/>
      <c r="D14" s="78"/>
    </row>
    <row r="15" spans="1:4" ht="19.5" customHeight="1">
      <c r="A15" s="10" t="s">
        <v>40</v>
      </c>
      <c r="B15" s="11" t="s">
        <v>22</v>
      </c>
      <c r="C15" s="11"/>
      <c r="D15" s="78"/>
    </row>
    <row r="16" spans="1:4" ht="19.5" customHeight="1">
      <c r="A16" s="10" t="s">
        <v>41</v>
      </c>
      <c r="B16" s="8" t="s">
        <v>23</v>
      </c>
      <c r="C16" s="8"/>
      <c r="D16" s="78"/>
    </row>
    <row r="17" spans="1:4" ht="19.5" customHeight="1">
      <c r="A17" s="10" t="s">
        <v>42</v>
      </c>
      <c r="B17" s="8" t="s">
        <v>24</v>
      </c>
      <c r="C17" s="8"/>
      <c r="D17" s="78"/>
    </row>
    <row r="18" spans="1:4" ht="19.5" customHeight="1">
      <c r="A18" s="10" t="s">
        <v>43</v>
      </c>
      <c r="B18" s="8" t="s">
        <v>25</v>
      </c>
      <c r="C18" s="8"/>
      <c r="D18" s="78"/>
    </row>
    <row r="19" spans="1:4" ht="19.5" customHeight="1">
      <c r="A19" s="10" t="s">
        <v>44</v>
      </c>
      <c r="B19" s="8" t="s">
        <v>26</v>
      </c>
      <c r="C19" s="8"/>
      <c r="D19" s="78"/>
    </row>
    <row r="20" spans="1:4" ht="19.5" customHeight="1">
      <c r="A20" s="10" t="s">
        <v>45</v>
      </c>
      <c r="B20" s="8" t="s">
        <v>27</v>
      </c>
      <c r="C20" s="8"/>
      <c r="D20" s="78"/>
    </row>
    <row r="21" spans="1:4" ht="19.5" customHeight="1">
      <c r="A21" s="6" t="s">
        <v>46</v>
      </c>
      <c r="B21" s="8" t="s">
        <v>28</v>
      </c>
      <c r="C21" s="8"/>
      <c r="D21" s="78"/>
    </row>
    <row r="22" spans="1:4" ht="19.5" customHeight="1">
      <c r="A22" s="12" t="s">
        <v>47</v>
      </c>
      <c r="B22" s="8" t="s">
        <v>29</v>
      </c>
      <c r="C22" s="8"/>
      <c r="D22" s="78"/>
    </row>
    <row r="23" spans="1:4" ht="19.5" customHeight="1">
      <c r="A23" s="6" t="s">
        <v>48</v>
      </c>
      <c r="B23" s="8" t="s">
        <v>30</v>
      </c>
      <c r="C23" s="8"/>
      <c r="D23" s="78"/>
    </row>
    <row r="24" spans="1:4" ht="19.5" customHeight="1">
      <c r="A24" s="6" t="s">
        <v>49</v>
      </c>
      <c r="B24" s="8" t="s">
        <v>31</v>
      </c>
      <c r="C24" s="8"/>
      <c r="D24" s="78"/>
    </row>
    <row r="25" spans="1:4" ht="19.5" customHeight="1">
      <c r="A25" s="6" t="s">
        <v>50</v>
      </c>
      <c r="B25" s="8" t="s">
        <v>32</v>
      </c>
      <c r="C25" s="8"/>
      <c r="D25" s="78"/>
    </row>
    <row r="26" spans="1:4" ht="19.5" customHeight="1">
      <c r="A26" s="6" t="s">
        <v>51</v>
      </c>
      <c r="B26" s="8" t="s">
        <v>34</v>
      </c>
      <c r="C26" s="8"/>
      <c r="D26" s="78"/>
    </row>
    <row r="27" spans="1:4" ht="19.5" customHeight="1">
      <c r="A27" s="6" t="s">
        <v>52</v>
      </c>
      <c r="B27" s="8" t="s">
        <v>33</v>
      </c>
      <c r="C27" s="8"/>
      <c r="D27" s="78"/>
    </row>
    <row r="28" spans="2:4" s="13" customFormat="1" ht="19.5" customHeight="1">
      <c r="B28" s="14" t="s">
        <v>12</v>
      </c>
      <c r="C28" s="14"/>
      <c r="D28" s="79"/>
    </row>
    <row r="29" ht="18.75">
      <c r="D29" s="25"/>
    </row>
    <row r="30" ht="18.75">
      <c r="D30" s="24"/>
    </row>
  </sheetData>
  <sheetProtection/>
  <mergeCells count="2">
    <mergeCell ref="A5:D5"/>
    <mergeCell ref="B7:C7"/>
  </mergeCells>
  <printOptions horizontalCentered="1"/>
  <pageMargins left="0.47" right="0.5905511811023623" top="0.984251968503937" bottom="0.7874015748031497" header="0.17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1">
      <selection activeCell="E11" sqref="E11"/>
    </sheetView>
  </sheetViews>
  <sheetFormatPr defaultColWidth="10.66015625" defaultRowHeight="12.75"/>
  <cols>
    <col min="1" max="1" width="12.16015625" style="1" customWidth="1"/>
    <col min="2" max="2" width="24.83203125" style="1" customWidth="1"/>
    <col min="3" max="3" width="31.33203125" style="1" customWidth="1"/>
    <col min="4" max="4" width="21" style="1" customWidth="1"/>
    <col min="5" max="5" width="21.5" style="1" customWidth="1"/>
    <col min="6" max="16384" width="10.66015625" style="1" customWidth="1"/>
  </cols>
  <sheetData>
    <row r="1" spans="2:4" ht="18.75">
      <c r="B1" s="19"/>
      <c r="C1" s="2" t="s">
        <v>247</v>
      </c>
      <c r="D1" s="20"/>
    </row>
    <row r="2" spans="2:4" ht="18.75">
      <c r="B2" s="19"/>
      <c r="C2" s="2" t="s">
        <v>244</v>
      </c>
      <c r="D2" s="20"/>
    </row>
    <row r="3" spans="2:4" ht="18.75">
      <c r="B3" s="19"/>
      <c r="D3" s="21"/>
    </row>
    <row r="4" ht="17.25" customHeight="1"/>
    <row r="5" spans="1:5" ht="91.5" customHeight="1">
      <c r="A5" s="320" t="s">
        <v>1</v>
      </c>
      <c r="B5" s="320"/>
      <c r="C5" s="320"/>
      <c r="D5" s="320"/>
      <c r="E5" s="22"/>
    </row>
    <row r="6" spans="2:4" ht="27" customHeight="1">
      <c r="B6" s="3"/>
      <c r="C6" s="3"/>
      <c r="D6" s="15" t="s">
        <v>8</v>
      </c>
    </row>
    <row r="7" spans="1:5" s="5" customFormat="1" ht="78.75" customHeight="1">
      <c r="A7" s="177" t="s">
        <v>231</v>
      </c>
      <c r="B7" s="316" t="s">
        <v>172</v>
      </c>
      <c r="C7" s="317"/>
      <c r="D7" s="4" t="s">
        <v>7</v>
      </c>
      <c r="E7" s="23"/>
    </row>
    <row r="8" spans="1:4" ht="19.5" customHeight="1">
      <c r="A8" s="6" t="s">
        <v>35</v>
      </c>
      <c r="B8" s="7" t="s">
        <v>15</v>
      </c>
      <c r="C8" s="7"/>
      <c r="D8" s="18"/>
    </row>
    <row r="9" spans="1:4" ht="19.5" customHeight="1">
      <c r="A9" s="6" t="s">
        <v>36</v>
      </c>
      <c r="B9" s="8" t="s">
        <v>16</v>
      </c>
      <c r="C9" s="8"/>
      <c r="D9" s="18"/>
    </row>
    <row r="10" spans="1:4" ht="19.5" customHeight="1">
      <c r="A10" s="6" t="s">
        <v>37</v>
      </c>
      <c r="B10" s="8" t="s">
        <v>17</v>
      </c>
      <c r="C10" s="8"/>
      <c r="D10" s="18"/>
    </row>
    <row r="11" spans="1:4" ht="19.5" customHeight="1">
      <c r="A11" s="10" t="s">
        <v>38</v>
      </c>
      <c r="B11" s="7" t="s">
        <v>18</v>
      </c>
      <c r="C11" s="7"/>
      <c r="D11" s="18"/>
    </row>
    <row r="12" spans="1:4" ht="19.5" customHeight="1">
      <c r="A12" s="10" t="s">
        <v>36</v>
      </c>
      <c r="B12" s="8" t="s">
        <v>19</v>
      </c>
      <c r="C12" s="8"/>
      <c r="D12" s="18"/>
    </row>
    <row r="13" spans="1:4" ht="19.5" customHeight="1">
      <c r="A13" s="10" t="s">
        <v>37</v>
      </c>
      <c r="B13" s="11" t="s">
        <v>20</v>
      </c>
      <c r="C13" s="11"/>
      <c r="D13" s="18"/>
    </row>
    <row r="14" spans="1:4" ht="19.5" customHeight="1">
      <c r="A14" s="10" t="s">
        <v>39</v>
      </c>
      <c r="B14" s="8" t="s">
        <v>21</v>
      </c>
      <c r="C14" s="8"/>
      <c r="D14" s="18"/>
    </row>
    <row r="15" spans="1:4" ht="19.5" customHeight="1">
      <c r="A15" s="10" t="s">
        <v>40</v>
      </c>
      <c r="B15" s="11" t="s">
        <v>22</v>
      </c>
      <c r="C15" s="11"/>
      <c r="D15" s="18"/>
    </row>
    <row r="16" spans="1:4" ht="19.5" customHeight="1">
      <c r="A16" s="10" t="s">
        <v>41</v>
      </c>
      <c r="B16" s="8" t="s">
        <v>23</v>
      </c>
      <c r="C16" s="8"/>
      <c r="D16" s="18"/>
    </row>
    <row r="17" spans="1:4" ht="19.5" customHeight="1">
      <c r="A17" s="10" t="s">
        <v>42</v>
      </c>
      <c r="B17" s="8" t="s">
        <v>24</v>
      </c>
      <c r="C17" s="8"/>
      <c r="D17" s="18"/>
    </row>
    <row r="18" spans="1:4" ht="19.5" customHeight="1">
      <c r="A18" s="10" t="s">
        <v>43</v>
      </c>
      <c r="B18" s="8" t="s">
        <v>25</v>
      </c>
      <c r="C18" s="8"/>
      <c r="D18" s="18"/>
    </row>
    <row r="19" spans="1:4" ht="19.5" customHeight="1">
      <c r="A19" s="10" t="s">
        <v>44</v>
      </c>
      <c r="B19" s="8" t="s">
        <v>26</v>
      </c>
      <c r="C19" s="8"/>
      <c r="D19" s="18"/>
    </row>
    <row r="20" spans="1:4" ht="19.5" customHeight="1">
      <c r="A20" s="10" t="s">
        <v>45</v>
      </c>
      <c r="B20" s="8" t="s">
        <v>27</v>
      </c>
      <c r="C20" s="8"/>
      <c r="D20" s="18"/>
    </row>
    <row r="21" spans="1:4" ht="19.5" customHeight="1">
      <c r="A21" s="6" t="s">
        <v>46</v>
      </c>
      <c r="B21" s="8" t="s">
        <v>28</v>
      </c>
      <c r="C21" s="8"/>
      <c r="D21" s="18"/>
    </row>
    <row r="22" spans="1:4" ht="19.5" customHeight="1">
      <c r="A22" s="12" t="s">
        <v>47</v>
      </c>
      <c r="B22" s="8" t="s">
        <v>29</v>
      </c>
      <c r="C22" s="8"/>
      <c r="D22" s="18"/>
    </row>
    <row r="23" spans="1:4" ht="19.5" customHeight="1">
      <c r="A23" s="6" t="s">
        <v>48</v>
      </c>
      <c r="B23" s="8" t="s">
        <v>30</v>
      </c>
      <c r="C23" s="8"/>
      <c r="D23" s="18"/>
    </row>
    <row r="24" spans="1:4" ht="19.5" customHeight="1">
      <c r="A24" s="6" t="s">
        <v>49</v>
      </c>
      <c r="B24" s="8" t="s">
        <v>31</v>
      </c>
      <c r="C24" s="8"/>
      <c r="D24" s="18"/>
    </row>
    <row r="25" spans="1:4" ht="19.5" customHeight="1">
      <c r="A25" s="6" t="s">
        <v>50</v>
      </c>
      <c r="B25" s="8" t="s">
        <v>32</v>
      </c>
      <c r="C25" s="8"/>
      <c r="D25" s="18"/>
    </row>
    <row r="26" spans="1:4" ht="19.5" customHeight="1">
      <c r="A26" s="6" t="s">
        <v>51</v>
      </c>
      <c r="B26" s="8" t="s">
        <v>34</v>
      </c>
      <c r="C26" s="8"/>
      <c r="D26" s="18"/>
    </row>
    <row r="27" spans="1:4" ht="19.5" customHeight="1">
      <c r="A27" s="6" t="s">
        <v>52</v>
      </c>
      <c r="B27" s="8" t="s">
        <v>33</v>
      </c>
      <c r="C27" s="8"/>
      <c r="D27" s="18"/>
    </row>
    <row r="28" spans="2:4" s="13" customFormat="1" ht="19.5" customHeight="1">
      <c r="B28" s="14" t="s">
        <v>12</v>
      </c>
      <c r="C28" s="14"/>
      <c r="D28" s="65"/>
    </row>
    <row r="29" ht="18.75">
      <c r="D29" s="9"/>
    </row>
    <row r="30" ht="18.75">
      <c r="D30" s="24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8" activePane="bottomRight" state="frozen"/>
      <selection pane="topLeft" activeCell="B12" sqref="B12:F12"/>
      <selection pane="topRight" activeCell="B12" sqref="B12:F12"/>
      <selection pane="bottomLeft" activeCell="B12" sqref="B12:F12"/>
      <selection pane="bottomRight" activeCell="C2" sqref="C2"/>
    </sheetView>
  </sheetViews>
  <sheetFormatPr defaultColWidth="10.66015625" defaultRowHeight="12.75"/>
  <cols>
    <col min="1" max="1" width="12" style="1" customWidth="1"/>
    <col min="2" max="2" width="18.16015625" style="1" customWidth="1"/>
    <col min="3" max="3" width="35" style="1" customWidth="1"/>
    <col min="4" max="4" width="22" style="1" customWidth="1"/>
    <col min="5" max="5" width="12.16015625" style="1" customWidth="1"/>
    <col min="6" max="16384" width="10.66015625" style="1" customWidth="1"/>
  </cols>
  <sheetData>
    <row r="1" spans="2:3" ht="18.75">
      <c r="B1" s="19"/>
      <c r="C1" s="2" t="s">
        <v>270</v>
      </c>
    </row>
    <row r="2" spans="2:3" ht="18.75">
      <c r="B2" s="19"/>
      <c r="C2" s="2" t="s">
        <v>244</v>
      </c>
    </row>
    <row r="3" spans="2:3" ht="18.75">
      <c r="B3" s="19"/>
      <c r="C3" s="21"/>
    </row>
    <row r="4" ht="17.25" customHeight="1"/>
    <row r="5" spans="1:4" ht="93.75" customHeight="1">
      <c r="A5" s="320" t="s">
        <v>269</v>
      </c>
      <c r="B5" s="320"/>
      <c r="C5" s="320"/>
      <c r="D5" s="320"/>
    </row>
    <row r="6" spans="2:4" ht="17.25" customHeight="1">
      <c r="B6" s="3"/>
      <c r="C6" s="3"/>
      <c r="D6" s="15" t="s">
        <v>8</v>
      </c>
    </row>
    <row r="7" spans="1:4" s="5" customFormat="1" ht="76.5" customHeight="1">
      <c r="A7" s="177" t="s">
        <v>231</v>
      </c>
      <c r="B7" s="316" t="s">
        <v>56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78"/>
    </row>
    <row r="10" spans="1:4" ht="19.5" customHeight="1">
      <c r="A10" s="6" t="s">
        <v>37</v>
      </c>
      <c r="B10" s="8" t="s">
        <v>17</v>
      </c>
      <c r="C10" s="8"/>
      <c r="D10" s="78"/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78"/>
    </row>
    <row r="13" spans="1:4" ht="19.5" customHeight="1">
      <c r="A13" s="10" t="s">
        <v>37</v>
      </c>
      <c r="B13" s="11" t="s">
        <v>20</v>
      </c>
      <c r="C13" s="11"/>
      <c r="D13" s="78"/>
    </row>
    <row r="14" spans="1:4" ht="19.5" customHeight="1">
      <c r="A14" s="10" t="s">
        <v>39</v>
      </c>
      <c r="B14" s="3" t="s">
        <v>21</v>
      </c>
      <c r="C14" s="3"/>
      <c r="D14" s="78"/>
    </row>
    <row r="15" spans="1:4" ht="19.5" customHeight="1">
      <c r="A15" s="10" t="s">
        <v>40</v>
      </c>
      <c r="B15" s="11" t="s">
        <v>22</v>
      </c>
      <c r="C15" s="11"/>
      <c r="D15" s="78"/>
    </row>
    <row r="16" spans="1:4" ht="19.5" customHeight="1">
      <c r="A16" s="10" t="s">
        <v>41</v>
      </c>
      <c r="B16" s="8" t="s">
        <v>23</v>
      </c>
      <c r="C16" s="8"/>
      <c r="D16" s="78"/>
    </row>
    <row r="17" spans="1:4" ht="19.5" customHeight="1">
      <c r="A17" s="10" t="s">
        <v>42</v>
      </c>
      <c r="B17" s="8" t="s">
        <v>24</v>
      </c>
      <c r="C17" s="8"/>
      <c r="D17" s="78"/>
    </row>
    <row r="18" spans="1:4" ht="19.5" customHeight="1">
      <c r="A18" s="10" t="s">
        <v>43</v>
      </c>
      <c r="B18" s="8" t="s">
        <v>25</v>
      </c>
      <c r="C18" s="8"/>
      <c r="D18" s="78"/>
    </row>
    <row r="19" spans="1:4" ht="19.5" customHeight="1">
      <c r="A19" s="10" t="s">
        <v>44</v>
      </c>
      <c r="B19" s="8" t="s">
        <v>26</v>
      </c>
      <c r="C19" s="8"/>
      <c r="D19" s="78"/>
    </row>
    <row r="20" spans="1:4" ht="19.5" customHeight="1">
      <c r="A20" s="10" t="s">
        <v>45</v>
      </c>
      <c r="B20" s="8" t="s">
        <v>27</v>
      </c>
      <c r="C20" s="8"/>
      <c r="D20" s="78"/>
    </row>
    <row r="21" spans="1:4" ht="19.5" customHeight="1">
      <c r="A21" s="6" t="s">
        <v>46</v>
      </c>
      <c r="B21" s="8" t="s">
        <v>28</v>
      </c>
      <c r="C21" s="8"/>
      <c r="D21" s="78"/>
    </row>
    <row r="22" spans="1:4" ht="19.5" customHeight="1">
      <c r="A22" s="12" t="s">
        <v>47</v>
      </c>
      <c r="B22" s="8" t="s">
        <v>29</v>
      </c>
      <c r="C22" s="8"/>
      <c r="D22" s="78"/>
    </row>
    <row r="23" spans="1:4" ht="19.5" customHeight="1">
      <c r="A23" s="6" t="s">
        <v>48</v>
      </c>
      <c r="B23" s="8" t="s">
        <v>30</v>
      </c>
      <c r="C23" s="8"/>
      <c r="D23" s="78"/>
    </row>
    <row r="24" spans="1:4" ht="19.5" customHeight="1">
      <c r="A24" s="6" t="s">
        <v>49</v>
      </c>
      <c r="B24" s="8" t="s">
        <v>31</v>
      </c>
      <c r="C24" s="8"/>
      <c r="D24" s="78"/>
    </row>
    <row r="25" spans="1:4" ht="19.5" customHeight="1">
      <c r="A25" s="6" t="s">
        <v>50</v>
      </c>
      <c r="B25" s="8" t="s">
        <v>32</v>
      </c>
      <c r="C25" s="8"/>
      <c r="D25" s="78"/>
    </row>
    <row r="26" spans="1:4" ht="19.5" customHeight="1">
      <c r="A26" s="6" t="s">
        <v>51</v>
      </c>
      <c r="B26" s="8" t="s">
        <v>34</v>
      </c>
      <c r="C26" s="8"/>
      <c r="D26" s="78"/>
    </row>
    <row r="27" spans="1:4" ht="19.5" customHeight="1">
      <c r="A27" s="6" t="s">
        <v>52</v>
      </c>
      <c r="B27" s="8" t="s">
        <v>33</v>
      </c>
      <c r="C27" s="8"/>
      <c r="D27" s="78"/>
    </row>
    <row r="28" spans="2:4" s="13" customFormat="1" ht="19.5" customHeight="1">
      <c r="B28" s="14" t="s">
        <v>12</v>
      </c>
      <c r="C28" s="14"/>
      <c r="D28" s="79"/>
    </row>
    <row r="29" ht="18.75">
      <c r="D29" s="25"/>
    </row>
    <row r="30" ht="18.75">
      <c r="D30" s="24"/>
    </row>
  </sheetData>
  <sheetProtection/>
  <mergeCells count="2">
    <mergeCell ref="A5:D5"/>
    <mergeCell ref="B7:C7"/>
  </mergeCells>
  <printOptions horizontalCentered="1"/>
  <pageMargins left="0.47" right="0.5905511811023623" top="0.984251968503937" bottom="0.7874015748031497" header="0.17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15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33203125" defaultRowHeight="12.75"/>
  <cols>
    <col min="1" max="1" width="8.5" style="27" customWidth="1"/>
    <col min="2" max="2" width="16" style="27" customWidth="1"/>
    <col min="3" max="3" width="36.83203125" style="27" customWidth="1"/>
    <col min="4" max="4" width="18.66015625" style="27" customWidth="1"/>
    <col min="5" max="16384" width="9.33203125" style="27" customWidth="1"/>
  </cols>
  <sheetData>
    <row r="1" spans="2:4" ht="18.75">
      <c r="B1" s="28"/>
      <c r="C1" s="2" t="s">
        <v>271</v>
      </c>
      <c r="D1" s="21"/>
    </row>
    <row r="2" spans="2:4" ht="18.75">
      <c r="B2" s="28"/>
      <c r="C2" s="2" t="s">
        <v>244</v>
      </c>
      <c r="D2" s="21"/>
    </row>
    <row r="3" spans="2:4" ht="18.75">
      <c r="B3" s="28"/>
      <c r="D3" s="21"/>
    </row>
    <row r="5" spans="1:4" ht="103.5" customHeight="1">
      <c r="A5" s="330" t="s">
        <v>242</v>
      </c>
      <c r="B5" s="330"/>
      <c r="C5" s="330"/>
      <c r="D5" s="330"/>
    </row>
    <row r="6" spans="2:4" ht="24.75" customHeight="1">
      <c r="B6" s="30"/>
      <c r="C6" s="30"/>
      <c r="D6" s="31" t="s">
        <v>14</v>
      </c>
    </row>
    <row r="7" spans="1:4" ht="60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6"/>
    </row>
    <row r="9" spans="1:4" ht="19.5" customHeight="1">
      <c r="A9" s="6" t="s">
        <v>36</v>
      </c>
      <c r="B9" s="8" t="s">
        <v>16</v>
      </c>
      <c r="C9" s="8"/>
      <c r="D9" s="69">
        <v>0</v>
      </c>
    </row>
    <row r="10" spans="1:4" ht="19.5" customHeight="1">
      <c r="A10" s="6" t="s">
        <v>37</v>
      </c>
      <c r="B10" s="8" t="s">
        <v>17</v>
      </c>
      <c r="C10" s="8"/>
      <c r="D10" s="69">
        <v>0</v>
      </c>
    </row>
    <row r="11" spans="1:4" ht="19.5" customHeight="1">
      <c r="A11" s="10" t="s">
        <v>38</v>
      </c>
      <c r="B11" s="7" t="s">
        <v>18</v>
      </c>
      <c r="C11" s="17"/>
      <c r="D11" s="69"/>
    </row>
    <row r="12" spans="1:4" ht="19.5" customHeight="1">
      <c r="A12" s="10" t="s">
        <v>36</v>
      </c>
      <c r="B12" s="8" t="s">
        <v>19</v>
      </c>
      <c r="C12" s="8"/>
      <c r="D12" s="69">
        <v>0</v>
      </c>
    </row>
    <row r="13" spans="1:4" ht="19.5" customHeight="1">
      <c r="A13" s="10" t="s">
        <v>37</v>
      </c>
      <c r="B13" s="11" t="s">
        <v>20</v>
      </c>
      <c r="C13" s="11"/>
      <c r="D13" s="69">
        <v>3000</v>
      </c>
    </row>
    <row r="14" spans="1:4" ht="19.5" customHeight="1">
      <c r="A14" s="10" t="s">
        <v>39</v>
      </c>
      <c r="B14" s="3" t="s">
        <v>21</v>
      </c>
      <c r="C14" s="3"/>
      <c r="D14" s="69">
        <v>0</v>
      </c>
    </row>
    <row r="15" spans="1:4" ht="19.5" customHeight="1">
      <c r="A15" s="10" t="s">
        <v>40</v>
      </c>
      <c r="B15" s="11" t="s">
        <v>22</v>
      </c>
      <c r="C15" s="11"/>
      <c r="D15" s="69">
        <v>0</v>
      </c>
    </row>
    <row r="16" spans="1:4" ht="19.5" customHeight="1">
      <c r="A16" s="10" t="s">
        <v>41</v>
      </c>
      <c r="B16" s="8" t="s">
        <v>23</v>
      </c>
      <c r="C16" s="8"/>
      <c r="D16" s="69">
        <v>0</v>
      </c>
    </row>
    <row r="17" spans="1:4" ht="19.5" customHeight="1">
      <c r="A17" s="10" t="s">
        <v>42</v>
      </c>
      <c r="B17" s="8" t="s">
        <v>24</v>
      </c>
      <c r="C17" s="8"/>
      <c r="D17" s="69">
        <v>0</v>
      </c>
    </row>
    <row r="18" spans="1:4" ht="19.5" customHeight="1">
      <c r="A18" s="10" t="s">
        <v>43</v>
      </c>
      <c r="B18" s="8" t="s">
        <v>25</v>
      </c>
      <c r="C18" s="8"/>
      <c r="D18" s="69">
        <v>0</v>
      </c>
    </row>
    <row r="19" spans="1:4" ht="19.5" customHeight="1">
      <c r="A19" s="10" t="s">
        <v>44</v>
      </c>
      <c r="B19" s="8" t="s">
        <v>26</v>
      </c>
      <c r="C19" s="8"/>
      <c r="D19" s="69">
        <v>0</v>
      </c>
    </row>
    <row r="20" spans="1:4" ht="19.5" customHeight="1">
      <c r="A20" s="10" t="s">
        <v>45</v>
      </c>
      <c r="B20" s="8" t="s">
        <v>27</v>
      </c>
      <c r="C20" s="8"/>
      <c r="D20" s="69">
        <v>0</v>
      </c>
    </row>
    <row r="21" spans="1:4" ht="19.5" customHeight="1">
      <c r="A21" s="6" t="s">
        <v>46</v>
      </c>
      <c r="B21" s="8" t="s">
        <v>28</v>
      </c>
      <c r="C21" s="8"/>
      <c r="D21" s="69">
        <v>0</v>
      </c>
    </row>
    <row r="22" spans="1:4" s="33" customFormat="1" ht="19.5" customHeight="1">
      <c r="A22" s="12" t="s">
        <v>47</v>
      </c>
      <c r="B22" s="8" t="s">
        <v>29</v>
      </c>
      <c r="C22" s="8"/>
      <c r="D22" s="69">
        <v>0</v>
      </c>
    </row>
    <row r="23" spans="1:4" ht="19.5" customHeight="1">
      <c r="A23" s="6" t="s">
        <v>48</v>
      </c>
      <c r="B23" s="8" t="s">
        <v>30</v>
      </c>
      <c r="C23" s="8"/>
      <c r="D23" s="69">
        <v>0</v>
      </c>
    </row>
    <row r="24" spans="1:4" ht="19.5" customHeight="1">
      <c r="A24" s="6" t="s">
        <v>49</v>
      </c>
      <c r="B24" s="8" t="s">
        <v>31</v>
      </c>
      <c r="C24" s="8"/>
      <c r="D24" s="69">
        <v>0</v>
      </c>
    </row>
    <row r="25" spans="1:4" ht="19.5" customHeight="1">
      <c r="A25" s="6" t="s">
        <v>50</v>
      </c>
      <c r="B25" s="8" t="s">
        <v>32</v>
      </c>
      <c r="C25" s="8"/>
      <c r="D25" s="69">
        <v>0</v>
      </c>
    </row>
    <row r="26" spans="1:4" ht="19.5" customHeight="1">
      <c r="A26" s="6" t="s">
        <v>51</v>
      </c>
      <c r="B26" s="44" t="s">
        <v>34</v>
      </c>
      <c r="C26" s="8"/>
      <c r="D26" s="69">
        <v>0</v>
      </c>
    </row>
    <row r="27" spans="1:4" ht="19.5" customHeight="1">
      <c r="A27" s="6" t="s">
        <v>52</v>
      </c>
      <c r="B27" s="44" t="s">
        <v>33</v>
      </c>
      <c r="C27" s="8"/>
      <c r="D27" s="69">
        <v>0</v>
      </c>
    </row>
    <row r="28" spans="2:4" s="34" customFormat="1" ht="19.5" customHeight="1">
      <c r="B28" s="35" t="s">
        <v>12</v>
      </c>
      <c r="C28" s="35"/>
      <c r="D28" s="70">
        <f>SUM(D12:D27)</f>
        <v>3000</v>
      </c>
    </row>
    <row r="29" spans="2:3" ht="18.75">
      <c r="B29" s="30"/>
      <c r="C29" s="30"/>
    </row>
    <row r="30" spans="2:3" ht="18.75">
      <c r="B30" s="30"/>
      <c r="C30" s="30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pane xSplit="3" ySplit="8" topLeftCell="D2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7" sqref="A7"/>
    </sheetView>
  </sheetViews>
  <sheetFormatPr defaultColWidth="9.33203125" defaultRowHeight="12.75"/>
  <cols>
    <col min="1" max="1" width="12.33203125" style="27" customWidth="1"/>
    <col min="2" max="2" width="26.33203125" style="27" customWidth="1"/>
    <col min="3" max="3" width="32.33203125" style="27" customWidth="1"/>
    <col min="4" max="4" width="29.16015625" style="27" customWidth="1"/>
    <col min="5" max="16384" width="9.33203125" style="27" customWidth="1"/>
  </cols>
  <sheetData>
    <row r="1" spans="2:3" ht="18.75">
      <c r="B1" s="28"/>
      <c r="C1" s="2" t="s">
        <v>284</v>
      </c>
    </row>
    <row r="2" spans="2:3" ht="18.75">
      <c r="B2" s="28"/>
      <c r="C2" s="2" t="s">
        <v>283</v>
      </c>
    </row>
    <row r="3" spans="2:3" ht="18.75">
      <c r="B3" s="28"/>
      <c r="C3" s="2" t="s">
        <v>285</v>
      </c>
    </row>
    <row r="4" spans="2:3" ht="18.75">
      <c r="B4" s="28"/>
      <c r="C4" s="2" t="s">
        <v>286</v>
      </c>
    </row>
    <row r="5" spans="2:11" ht="12" customHeight="1">
      <c r="B5" s="28"/>
      <c r="C5" s="2"/>
      <c r="D5" s="2"/>
      <c r="F5" s="224"/>
      <c r="G5" s="224"/>
      <c r="K5" s="224"/>
    </row>
    <row r="6" spans="1:5" ht="207.75" customHeight="1">
      <c r="A6" s="330" t="s">
        <v>291</v>
      </c>
      <c r="B6" s="330"/>
      <c r="C6" s="330"/>
      <c r="D6" s="330"/>
      <c r="E6" s="61"/>
    </row>
    <row r="7" spans="2:4" ht="20.25" customHeight="1">
      <c r="B7" s="30"/>
      <c r="C7" s="30"/>
      <c r="D7" s="31" t="s">
        <v>8</v>
      </c>
    </row>
    <row r="8" spans="1:4" ht="72" customHeight="1">
      <c r="A8" s="178" t="s">
        <v>231</v>
      </c>
      <c r="B8" s="331" t="s">
        <v>278</v>
      </c>
      <c r="C8" s="332"/>
      <c r="D8" s="4" t="s">
        <v>7</v>
      </c>
    </row>
    <row r="9" spans="1:4" ht="19.5" customHeight="1">
      <c r="A9" s="39" t="s">
        <v>35</v>
      </c>
      <c r="B9" s="7" t="s">
        <v>15</v>
      </c>
      <c r="C9" s="17"/>
      <c r="D9" s="32"/>
    </row>
    <row r="10" spans="1:5" ht="19.5" customHeight="1">
      <c r="A10" s="6" t="s">
        <v>36</v>
      </c>
      <c r="B10" s="8" t="s">
        <v>16</v>
      </c>
      <c r="C10" s="8"/>
      <c r="D10" s="210">
        <v>593757</v>
      </c>
      <c r="E10" s="185"/>
    </row>
    <row r="11" spans="1:5" ht="19.5" customHeight="1">
      <c r="A11" s="6" t="s">
        <v>37</v>
      </c>
      <c r="B11" s="8" t="s">
        <v>17</v>
      </c>
      <c r="C11" s="8"/>
      <c r="D11" s="210">
        <v>100643</v>
      </c>
      <c r="E11" s="185"/>
    </row>
    <row r="12" spans="1:5" ht="19.5" customHeight="1">
      <c r="A12" s="40" t="s">
        <v>38</v>
      </c>
      <c r="B12" s="7" t="s">
        <v>18</v>
      </c>
      <c r="C12" s="17"/>
      <c r="D12" s="210"/>
      <c r="E12" s="185"/>
    </row>
    <row r="13" spans="1:5" ht="19.5" customHeight="1">
      <c r="A13" s="10" t="s">
        <v>36</v>
      </c>
      <c r="B13" s="8" t="s">
        <v>19</v>
      </c>
      <c r="C13" s="8"/>
      <c r="D13" s="210">
        <v>142851</v>
      </c>
      <c r="E13" s="185"/>
    </row>
    <row r="14" spans="1:5" ht="19.5" customHeight="1">
      <c r="A14" s="10" t="s">
        <v>37</v>
      </c>
      <c r="B14" s="11" t="s">
        <v>20</v>
      </c>
      <c r="C14" s="11"/>
      <c r="D14" s="210">
        <v>51946</v>
      </c>
      <c r="E14" s="185"/>
    </row>
    <row r="15" spans="1:5" ht="19.5" customHeight="1">
      <c r="A15" s="10" t="s">
        <v>39</v>
      </c>
      <c r="B15" s="3" t="s">
        <v>21</v>
      </c>
      <c r="C15" s="3"/>
      <c r="D15" s="210">
        <v>111162</v>
      </c>
      <c r="E15" s="185"/>
    </row>
    <row r="16" spans="1:5" ht="19.5" customHeight="1">
      <c r="A16" s="10" t="s">
        <v>40</v>
      </c>
      <c r="B16" s="11" t="s">
        <v>22</v>
      </c>
      <c r="C16" s="11"/>
      <c r="D16" s="210">
        <v>138307</v>
      </c>
      <c r="E16" s="185"/>
    </row>
    <row r="17" spans="1:5" ht="19.5" customHeight="1">
      <c r="A17" s="10" t="s">
        <v>41</v>
      </c>
      <c r="B17" s="8" t="s">
        <v>23</v>
      </c>
      <c r="C17" s="8"/>
      <c r="D17" s="210">
        <v>63107</v>
      </c>
      <c r="E17" s="185"/>
    </row>
    <row r="18" spans="1:5" ht="19.5" customHeight="1">
      <c r="A18" s="10" t="s">
        <v>42</v>
      </c>
      <c r="B18" s="8" t="s">
        <v>24</v>
      </c>
      <c r="C18" s="8"/>
      <c r="D18" s="210">
        <v>107492</v>
      </c>
      <c r="E18" s="185"/>
    </row>
    <row r="19" spans="1:5" ht="19.5" customHeight="1">
      <c r="A19" s="10" t="s">
        <v>43</v>
      </c>
      <c r="B19" s="8" t="s">
        <v>25</v>
      </c>
      <c r="C19" s="8"/>
      <c r="D19" s="210">
        <v>144062</v>
      </c>
      <c r="E19" s="185"/>
    </row>
    <row r="20" spans="1:5" ht="19.5" customHeight="1">
      <c r="A20" s="10" t="s">
        <v>44</v>
      </c>
      <c r="B20" s="8" t="s">
        <v>26</v>
      </c>
      <c r="C20" s="8"/>
      <c r="D20" s="210">
        <v>78090</v>
      </c>
      <c r="E20" s="185"/>
    </row>
    <row r="21" spans="1:5" ht="19.5" customHeight="1">
      <c r="A21" s="10" t="s">
        <v>45</v>
      </c>
      <c r="B21" s="8" t="s">
        <v>27</v>
      </c>
      <c r="C21" s="8"/>
      <c r="D21" s="210">
        <v>119334</v>
      </c>
      <c r="E21" s="185"/>
    </row>
    <row r="22" spans="1:5" ht="19.5" customHeight="1">
      <c r="A22" s="6" t="s">
        <v>46</v>
      </c>
      <c r="B22" s="8" t="s">
        <v>28</v>
      </c>
      <c r="C22" s="8"/>
      <c r="D22" s="210">
        <v>80733</v>
      </c>
      <c r="E22" s="185"/>
    </row>
    <row r="23" spans="1:5" s="33" customFormat="1" ht="19.5" customHeight="1">
      <c r="A23" s="12" t="s">
        <v>47</v>
      </c>
      <c r="B23" s="8" t="s">
        <v>29</v>
      </c>
      <c r="C23" s="8"/>
      <c r="D23" s="210">
        <v>125072</v>
      </c>
      <c r="E23" s="74"/>
    </row>
    <row r="24" spans="1:5" ht="19.5" customHeight="1">
      <c r="A24" s="6" t="s">
        <v>48</v>
      </c>
      <c r="B24" s="8" t="s">
        <v>30</v>
      </c>
      <c r="C24" s="8"/>
      <c r="D24" s="210">
        <v>65332</v>
      </c>
      <c r="E24" s="185"/>
    </row>
    <row r="25" spans="1:5" ht="19.5" customHeight="1">
      <c r="A25" s="6" t="s">
        <v>49</v>
      </c>
      <c r="B25" s="8" t="s">
        <v>31</v>
      </c>
      <c r="C25" s="8"/>
      <c r="D25" s="210">
        <v>148536</v>
      </c>
      <c r="E25" s="185"/>
    </row>
    <row r="26" spans="1:5" ht="19.5" customHeight="1">
      <c r="A26" s="6" t="s">
        <v>50</v>
      </c>
      <c r="B26" s="8" t="s">
        <v>32</v>
      </c>
      <c r="C26" s="8"/>
      <c r="D26" s="210">
        <v>143356</v>
      </c>
      <c r="E26" s="185"/>
    </row>
    <row r="27" spans="1:5" ht="19.5" customHeight="1">
      <c r="A27" s="6" t="s">
        <v>51</v>
      </c>
      <c r="B27" s="8" t="s">
        <v>34</v>
      </c>
      <c r="C27" s="8"/>
      <c r="D27" s="210">
        <v>104320</v>
      </c>
      <c r="E27" s="185"/>
    </row>
    <row r="28" spans="1:5" ht="19.5" customHeight="1">
      <c r="A28" s="6" t="s">
        <v>52</v>
      </c>
      <c r="B28" s="8" t="s">
        <v>33</v>
      </c>
      <c r="C28" s="8"/>
      <c r="D28" s="210">
        <v>108933</v>
      </c>
      <c r="E28" s="185"/>
    </row>
    <row r="29" spans="1:5" ht="9.75" customHeight="1">
      <c r="A29" s="6"/>
      <c r="B29" s="8"/>
      <c r="C29" s="8"/>
      <c r="D29" s="210"/>
      <c r="E29" s="185"/>
    </row>
    <row r="30" spans="1:4" ht="19.5" customHeight="1">
      <c r="A30" s="40" t="s">
        <v>280</v>
      </c>
      <c r="B30" s="38" t="s">
        <v>178</v>
      </c>
      <c r="C30" s="8"/>
      <c r="D30" s="210">
        <v>127737</v>
      </c>
    </row>
    <row r="31" spans="1:4" ht="10.5" customHeight="1">
      <c r="A31" s="6"/>
      <c r="B31" s="8"/>
      <c r="C31" s="8"/>
      <c r="D31" s="210"/>
    </row>
    <row r="32" spans="2:4" s="34" customFormat="1" ht="19.5" customHeight="1">
      <c r="B32" s="35" t="s">
        <v>12</v>
      </c>
      <c r="C32" s="35"/>
      <c r="D32" s="211">
        <f>SUM(D10:D30)</f>
        <v>2554770</v>
      </c>
    </row>
    <row r="33" spans="2:4" ht="18.75">
      <c r="B33" s="30"/>
      <c r="C33" s="30"/>
      <c r="D33" s="30"/>
    </row>
    <row r="34" spans="2:4" ht="18.75">
      <c r="B34" s="30"/>
      <c r="C34" s="30"/>
      <c r="D34" s="37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  <row r="41" spans="2:4" ht="18.75">
      <c r="B41" s="30"/>
      <c r="C41" s="30"/>
      <c r="D41" s="30"/>
    </row>
    <row r="42" spans="2:4" ht="18.75">
      <c r="B42" s="30"/>
      <c r="C42" s="30"/>
      <c r="D42" s="30"/>
    </row>
  </sheetData>
  <sheetProtection/>
  <mergeCells count="2">
    <mergeCell ref="B8:C8"/>
    <mergeCell ref="A6:D6"/>
  </mergeCells>
  <printOptions horizontalCentered="1"/>
  <pageMargins left="0.5905511811023623" right="0.31496062992125984" top="0.2755905511811024" bottom="0.1968503937007874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zoomScalePageLayoutView="0" workbookViewId="0" topLeftCell="A5">
      <selection activeCell="D8" sqref="D8:D28"/>
    </sheetView>
  </sheetViews>
  <sheetFormatPr defaultColWidth="9.33203125" defaultRowHeight="12.75"/>
  <cols>
    <col min="1" max="1" width="12.33203125" style="27" customWidth="1"/>
    <col min="2" max="2" width="26.33203125" style="27" customWidth="1"/>
    <col min="3" max="3" width="32.33203125" style="27" customWidth="1"/>
    <col min="4" max="4" width="29.16015625" style="27" customWidth="1"/>
    <col min="5" max="16384" width="9.33203125" style="27" customWidth="1"/>
  </cols>
  <sheetData>
    <row r="1" spans="2:4" ht="18.75">
      <c r="B1" s="28"/>
      <c r="C1" s="2"/>
      <c r="D1" s="2" t="s">
        <v>246</v>
      </c>
    </row>
    <row r="2" spans="2:4" ht="18.75">
      <c r="B2" s="28"/>
      <c r="C2" s="2"/>
      <c r="D2" s="2" t="s">
        <v>281</v>
      </c>
    </row>
    <row r="3" spans="2:4" ht="6" customHeight="1">
      <c r="B3" s="28"/>
      <c r="C3" s="2"/>
      <c r="D3" s="2"/>
    </row>
    <row r="4" spans="1:5" ht="213" customHeight="1">
      <c r="A4" s="330" t="s">
        <v>282</v>
      </c>
      <c r="B4" s="330"/>
      <c r="C4" s="330"/>
      <c r="D4" s="330"/>
      <c r="E4" s="61"/>
    </row>
    <row r="5" spans="2:4" ht="18" customHeight="1">
      <c r="B5" s="30"/>
      <c r="C5" s="30"/>
      <c r="D5" s="31" t="s">
        <v>8</v>
      </c>
    </row>
    <row r="6" spans="1:4" ht="72" customHeight="1">
      <c r="A6" s="178" t="s">
        <v>231</v>
      </c>
      <c r="B6" s="331" t="s">
        <v>278</v>
      </c>
      <c r="C6" s="332"/>
      <c r="D6" s="4" t="s">
        <v>7</v>
      </c>
    </row>
    <row r="7" spans="1:4" ht="19.5" customHeight="1">
      <c r="A7" s="39" t="s">
        <v>35</v>
      </c>
      <c r="B7" s="7" t="s">
        <v>15</v>
      </c>
      <c r="C7" s="17"/>
      <c r="D7" s="32"/>
    </row>
    <row r="8" spans="1:5" ht="19.5" customHeight="1">
      <c r="A8" s="6" t="s">
        <v>36</v>
      </c>
      <c r="B8" s="8" t="s">
        <v>16</v>
      </c>
      <c r="C8" s="8"/>
      <c r="D8" s="210">
        <v>17648</v>
      </c>
      <c r="E8" s="185"/>
    </row>
    <row r="9" spans="1:5" ht="19.5" customHeight="1">
      <c r="A9" s="6" t="s">
        <v>37</v>
      </c>
      <c r="B9" s="8" t="s">
        <v>17</v>
      </c>
      <c r="C9" s="8"/>
      <c r="D9" s="210">
        <v>0</v>
      </c>
      <c r="E9" s="185"/>
    </row>
    <row r="10" spans="1:5" ht="19.5" customHeight="1">
      <c r="A10" s="40" t="s">
        <v>38</v>
      </c>
      <c r="B10" s="7" t="s">
        <v>18</v>
      </c>
      <c r="C10" s="17"/>
      <c r="D10" s="210"/>
      <c r="E10" s="185"/>
    </row>
    <row r="11" spans="1:5" ht="19.5" customHeight="1">
      <c r="A11" s="10" t="s">
        <v>36</v>
      </c>
      <c r="B11" s="8" t="s">
        <v>19</v>
      </c>
      <c r="C11" s="8"/>
      <c r="D11" s="210">
        <v>0</v>
      </c>
      <c r="E11" s="185"/>
    </row>
    <row r="12" spans="1:5" ht="19.5" customHeight="1">
      <c r="A12" s="10" t="s">
        <v>37</v>
      </c>
      <c r="B12" s="11" t="s">
        <v>20</v>
      </c>
      <c r="C12" s="11"/>
      <c r="D12" s="210">
        <v>0</v>
      </c>
      <c r="E12" s="185"/>
    </row>
    <row r="13" spans="1:5" ht="19.5" customHeight="1">
      <c r="A13" s="10" t="s">
        <v>39</v>
      </c>
      <c r="B13" s="3" t="s">
        <v>21</v>
      </c>
      <c r="C13" s="3"/>
      <c r="D13" s="210">
        <v>0</v>
      </c>
      <c r="E13" s="185"/>
    </row>
    <row r="14" spans="1:5" ht="19.5" customHeight="1">
      <c r="A14" s="10" t="s">
        <v>40</v>
      </c>
      <c r="B14" s="11" t="s">
        <v>22</v>
      </c>
      <c r="C14" s="11"/>
      <c r="D14" s="210">
        <v>0</v>
      </c>
      <c r="E14" s="185"/>
    </row>
    <row r="15" spans="1:5" ht="19.5" customHeight="1">
      <c r="A15" s="10" t="s">
        <v>41</v>
      </c>
      <c r="B15" s="8" t="s">
        <v>23</v>
      </c>
      <c r="C15" s="8"/>
      <c r="D15" s="210">
        <v>0</v>
      </c>
      <c r="E15" s="185"/>
    </row>
    <row r="16" spans="1:5" ht="19.5" customHeight="1">
      <c r="A16" s="10" t="s">
        <v>42</v>
      </c>
      <c r="B16" s="8" t="s">
        <v>24</v>
      </c>
      <c r="C16" s="8"/>
      <c r="D16" s="210">
        <v>0</v>
      </c>
      <c r="E16" s="185"/>
    </row>
    <row r="17" spans="1:5" ht="19.5" customHeight="1">
      <c r="A17" s="10" t="s">
        <v>43</v>
      </c>
      <c r="B17" s="8" t="s">
        <v>25</v>
      </c>
      <c r="C17" s="8"/>
      <c r="D17" s="210">
        <v>0</v>
      </c>
      <c r="E17" s="185"/>
    </row>
    <row r="18" spans="1:5" ht="19.5" customHeight="1">
      <c r="A18" s="10" t="s">
        <v>44</v>
      </c>
      <c r="B18" s="8" t="s">
        <v>26</v>
      </c>
      <c r="C18" s="8"/>
      <c r="D18" s="210">
        <v>0</v>
      </c>
      <c r="E18" s="185"/>
    </row>
    <row r="19" spans="1:5" ht="19.5" customHeight="1">
      <c r="A19" s="10" t="s">
        <v>45</v>
      </c>
      <c r="B19" s="8" t="s">
        <v>27</v>
      </c>
      <c r="C19" s="8"/>
      <c r="D19" s="210">
        <v>2031</v>
      </c>
      <c r="E19" s="185"/>
    </row>
    <row r="20" spans="1:5" ht="19.5" customHeight="1">
      <c r="A20" s="6" t="s">
        <v>46</v>
      </c>
      <c r="B20" s="8" t="s">
        <v>28</v>
      </c>
      <c r="C20" s="8"/>
      <c r="D20" s="210">
        <v>0</v>
      </c>
      <c r="E20" s="185"/>
    </row>
    <row r="21" spans="1:5" s="33" customFormat="1" ht="19.5" customHeight="1">
      <c r="A21" s="12" t="s">
        <v>47</v>
      </c>
      <c r="B21" s="8" t="s">
        <v>29</v>
      </c>
      <c r="C21" s="8"/>
      <c r="D21" s="210">
        <v>0</v>
      </c>
      <c r="E21" s="74"/>
    </row>
    <row r="22" spans="1:5" ht="19.5" customHeight="1">
      <c r="A22" s="6" t="s">
        <v>48</v>
      </c>
      <c r="B22" s="8" t="s">
        <v>30</v>
      </c>
      <c r="C22" s="8"/>
      <c r="D22" s="210">
        <v>0</v>
      </c>
      <c r="E22" s="185"/>
    </row>
    <row r="23" spans="1:5" ht="19.5" customHeight="1">
      <c r="A23" s="6" t="s">
        <v>49</v>
      </c>
      <c r="B23" s="8" t="s">
        <v>31</v>
      </c>
      <c r="C23" s="8"/>
      <c r="D23" s="210">
        <v>6787</v>
      </c>
      <c r="E23" s="185"/>
    </row>
    <row r="24" spans="1:5" ht="19.5" customHeight="1">
      <c r="A24" s="6" t="s">
        <v>50</v>
      </c>
      <c r="B24" s="8" t="s">
        <v>32</v>
      </c>
      <c r="C24" s="8"/>
      <c r="D24" s="210">
        <v>5957</v>
      </c>
      <c r="E24" s="185"/>
    </row>
    <row r="25" spans="1:5" ht="19.5" customHeight="1">
      <c r="A25" s="6" t="s">
        <v>51</v>
      </c>
      <c r="B25" s="8" t="s">
        <v>34</v>
      </c>
      <c r="C25" s="8"/>
      <c r="D25" s="210">
        <v>0</v>
      </c>
      <c r="E25" s="185"/>
    </row>
    <row r="26" spans="1:5" ht="19.5" customHeight="1">
      <c r="A26" s="6" t="s">
        <v>52</v>
      </c>
      <c r="B26" s="8" t="s">
        <v>33</v>
      </c>
      <c r="C26" s="8"/>
      <c r="D26" s="210">
        <v>0</v>
      </c>
      <c r="E26" s="185"/>
    </row>
    <row r="27" spans="1:5" ht="6" customHeight="1">
      <c r="A27" s="6"/>
      <c r="B27" s="8"/>
      <c r="C27" s="8"/>
      <c r="D27" s="210"/>
      <c r="E27" s="185"/>
    </row>
    <row r="28" spans="1:4" ht="19.5" customHeight="1">
      <c r="A28" s="40" t="s">
        <v>280</v>
      </c>
      <c r="B28" s="38" t="s">
        <v>178</v>
      </c>
      <c r="C28" s="8"/>
      <c r="D28" s="210">
        <v>1706</v>
      </c>
    </row>
    <row r="29" spans="1:4" ht="3.75" customHeight="1">
      <c r="A29" s="6"/>
      <c r="B29" s="8"/>
      <c r="C29" s="8"/>
      <c r="D29" s="210"/>
    </row>
    <row r="30" spans="2:4" s="34" customFormat="1" ht="19.5" customHeight="1">
      <c r="B30" s="35" t="s">
        <v>12</v>
      </c>
      <c r="C30" s="35"/>
      <c r="D30" s="211">
        <f>SUM(D8:D28)</f>
        <v>34129</v>
      </c>
    </row>
    <row r="31" spans="2:4" ht="18.75">
      <c r="B31" s="30"/>
      <c r="C31" s="30"/>
      <c r="D31" s="30"/>
    </row>
    <row r="32" spans="2:4" ht="18.75">
      <c r="B32" s="30"/>
      <c r="C32" s="30"/>
      <c r="D32" s="37"/>
    </row>
    <row r="33" spans="2:4" ht="18.75">
      <c r="B33" s="30"/>
      <c r="C33" s="30"/>
      <c r="D33" s="30"/>
    </row>
    <row r="34" spans="2:4" ht="18.75">
      <c r="B34" s="30"/>
      <c r="C34" s="30"/>
      <c r="D34" s="30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</sheetData>
  <sheetProtection/>
  <mergeCells count="2">
    <mergeCell ref="A4:D4"/>
    <mergeCell ref="B6:C6"/>
  </mergeCells>
  <printOptions/>
  <pageMargins left="0.7086614173228347" right="0.7086614173228347" top="0.71" bottom="0.65" header="0.31496062992125984" footer="0.31496062992125984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zoomScalePageLayoutView="0" workbookViewId="0" topLeftCell="A1">
      <pane xSplit="3" ySplit="6" topLeftCell="D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30" sqref="F30"/>
    </sheetView>
  </sheetViews>
  <sheetFormatPr defaultColWidth="9.33203125" defaultRowHeight="12.75"/>
  <cols>
    <col min="1" max="1" width="12.33203125" style="27" customWidth="1"/>
    <col min="2" max="2" width="26.33203125" style="27" customWidth="1"/>
    <col min="3" max="3" width="32.33203125" style="27" customWidth="1"/>
    <col min="4" max="4" width="29.16015625" style="27" customWidth="1"/>
    <col min="5" max="16384" width="9.33203125" style="27" customWidth="1"/>
  </cols>
  <sheetData>
    <row r="1" spans="2:4" ht="18.75">
      <c r="B1" s="28"/>
      <c r="C1" s="2"/>
      <c r="D1" s="2" t="s">
        <v>245</v>
      </c>
    </row>
    <row r="2" spans="2:4" ht="18.75">
      <c r="B2" s="28"/>
      <c r="C2" s="2"/>
      <c r="D2" s="2" t="s">
        <v>281</v>
      </c>
    </row>
    <row r="3" spans="2:4" ht="12" customHeight="1">
      <c r="B3" s="28"/>
      <c r="C3" s="2"/>
      <c r="D3" s="2"/>
    </row>
    <row r="4" spans="1:5" ht="207.75" customHeight="1">
      <c r="A4" s="330" t="s">
        <v>279</v>
      </c>
      <c r="B4" s="330"/>
      <c r="C4" s="330"/>
      <c r="D4" s="330"/>
      <c r="E4" s="61"/>
    </row>
    <row r="5" spans="2:4" ht="20.25" customHeight="1">
      <c r="B5" s="30"/>
      <c r="C5" s="30"/>
      <c r="D5" s="31" t="s">
        <v>8</v>
      </c>
    </row>
    <row r="6" spans="1:4" ht="72" customHeight="1">
      <c r="A6" s="178" t="s">
        <v>231</v>
      </c>
      <c r="B6" s="331" t="s">
        <v>278</v>
      </c>
      <c r="C6" s="332"/>
      <c r="D6" s="4" t="s">
        <v>7</v>
      </c>
    </row>
    <row r="7" spans="1:4" ht="19.5" customHeight="1">
      <c r="A7" s="39" t="s">
        <v>35</v>
      </c>
      <c r="B7" s="7" t="s">
        <v>15</v>
      </c>
      <c r="C7" s="17"/>
      <c r="D7" s="32"/>
    </row>
    <row r="8" spans="1:5" ht="19.5" customHeight="1">
      <c r="A8" s="6" t="s">
        <v>36</v>
      </c>
      <c r="B8" s="8" t="s">
        <v>16</v>
      </c>
      <c r="C8" s="8"/>
      <c r="D8" s="210">
        <v>518838</v>
      </c>
      <c r="E8" s="185"/>
    </row>
    <row r="9" spans="1:5" ht="19.5" customHeight="1">
      <c r="A9" s="6" t="s">
        <v>37</v>
      </c>
      <c r="B9" s="8" t="s">
        <v>17</v>
      </c>
      <c r="C9" s="8"/>
      <c r="D9" s="210">
        <v>88008</v>
      </c>
      <c r="E9" s="185"/>
    </row>
    <row r="10" spans="1:5" ht="19.5" customHeight="1">
      <c r="A10" s="40" t="s">
        <v>38</v>
      </c>
      <c r="B10" s="7" t="s">
        <v>18</v>
      </c>
      <c r="C10" s="17"/>
      <c r="D10" s="210"/>
      <c r="E10" s="185"/>
    </row>
    <row r="11" spans="1:5" ht="19.5" customHeight="1">
      <c r="A11" s="10" t="s">
        <v>36</v>
      </c>
      <c r="B11" s="8" t="s">
        <v>19</v>
      </c>
      <c r="C11" s="8"/>
      <c r="D11" s="210">
        <v>125768</v>
      </c>
      <c r="E11" s="185"/>
    </row>
    <row r="12" spans="1:5" ht="19.5" customHeight="1">
      <c r="A12" s="10" t="s">
        <v>37</v>
      </c>
      <c r="B12" s="11" t="s">
        <v>20</v>
      </c>
      <c r="C12" s="11"/>
      <c r="D12" s="210">
        <v>47194</v>
      </c>
      <c r="E12" s="185"/>
    </row>
    <row r="13" spans="1:5" ht="19.5" customHeight="1">
      <c r="A13" s="10" t="s">
        <v>39</v>
      </c>
      <c r="B13" s="3" t="s">
        <v>21</v>
      </c>
      <c r="C13" s="3"/>
      <c r="D13" s="210">
        <v>97137</v>
      </c>
      <c r="E13" s="185"/>
    </row>
    <row r="14" spans="1:5" ht="19.5" customHeight="1">
      <c r="A14" s="10" t="s">
        <v>40</v>
      </c>
      <c r="B14" s="11" t="s">
        <v>22</v>
      </c>
      <c r="C14" s="11"/>
      <c r="D14" s="210">
        <v>123270</v>
      </c>
      <c r="E14" s="185"/>
    </row>
    <row r="15" spans="1:5" ht="19.5" customHeight="1">
      <c r="A15" s="10" t="s">
        <v>41</v>
      </c>
      <c r="B15" s="8" t="s">
        <v>23</v>
      </c>
      <c r="C15" s="8"/>
      <c r="D15" s="210">
        <v>54518</v>
      </c>
      <c r="E15" s="185"/>
    </row>
    <row r="16" spans="1:5" ht="19.5" customHeight="1">
      <c r="A16" s="10" t="s">
        <v>42</v>
      </c>
      <c r="B16" s="8" t="s">
        <v>24</v>
      </c>
      <c r="C16" s="8"/>
      <c r="D16" s="210">
        <v>93432</v>
      </c>
      <c r="E16" s="185"/>
    </row>
    <row r="17" spans="1:5" ht="19.5" customHeight="1">
      <c r="A17" s="10" t="s">
        <v>43</v>
      </c>
      <c r="B17" s="8" t="s">
        <v>25</v>
      </c>
      <c r="C17" s="8"/>
      <c r="D17" s="210">
        <v>122563</v>
      </c>
      <c r="E17" s="185"/>
    </row>
    <row r="18" spans="1:5" ht="19.5" customHeight="1">
      <c r="A18" s="10" t="s">
        <v>44</v>
      </c>
      <c r="B18" s="8" t="s">
        <v>26</v>
      </c>
      <c r="C18" s="8"/>
      <c r="D18" s="210">
        <v>71333</v>
      </c>
      <c r="E18" s="185"/>
    </row>
    <row r="19" spans="1:5" ht="19.5" customHeight="1">
      <c r="A19" s="10" t="s">
        <v>45</v>
      </c>
      <c r="B19" s="8" t="s">
        <v>27</v>
      </c>
      <c r="C19" s="8"/>
      <c r="D19" s="210">
        <v>96983</v>
      </c>
      <c r="E19" s="185"/>
    </row>
    <row r="20" spans="1:5" ht="19.5" customHeight="1">
      <c r="A20" s="6" t="s">
        <v>46</v>
      </c>
      <c r="B20" s="8" t="s">
        <v>28</v>
      </c>
      <c r="C20" s="8"/>
      <c r="D20" s="210">
        <v>73352</v>
      </c>
      <c r="E20" s="185"/>
    </row>
    <row r="21" spans="1:5" s="33" customFormat="1" ht="19.5" customHeight="1">
      <c r="A21" s="12" t="s">
        <v>47</v>
      </c>
      <c r="B21" s="8" t="s">
        <v>29</v>
      </c>
      <c r="C21" s="8"/>
      <c r="D21" s="210">
        <v>111078</v>
      </c>
      <c r="E21" s="74"/>
    </row>
    <row r="22" spans="1:5" ht="19.5" customHeight="1">
      <c r="A22" s="6" t="s">
        <v>48</v>
      </c>
      <c r="B22" s="8" t="s">
        <v>30</v>
      </c>
      <c r="C22" s="8"/>
      <c r="D22" s="210">
        <v>58873</v>
      </c>
      <c r="E22" s="185"/>
    </row>
    <row r="23" spans="1:5" ht="19.5" customHeight="1">
      <c r="A23" s="6" t="s">
        <v>49</v>
      </c>
      <c r="B23" s="8" t="s">
        <v>31</v>
      </c>
      <c r="C23" s="8"/>
      <c r="D23" s="210">
        <v>126366</v>
      </c>
      <c r="E23" s="185"/>
    </row>
    <row r="24" spans="1:5" ht="19.5" customHeight="1">
      <c r="A24" s="6" t="s">
        <v>50</v>
      </c>
      <c r="B24" s="8" t="s">
        <v>32</v>
      </c>
      <c r="C24" s="8"/>
      <c r="D24" s="210">
        <v>126596</v>
      </c>
      <c r="E24" s="185"/>
    </row>
    <row r="25" spans="1:5" ht="19.5" customHeight="1">
      <c r="A25" s="6" t="s">
        <v>51</v>
      </c>
      <c r="B25" s="8" t="s">
        <v>34</v>
      </c>
      <c r="C25" s="8"/>
      <c r="D25" s="210">
        <v>91740</v>
      </c>
      <c r="E25" s="185"/>
    </row>
    <row r="26" spans="1:5" ht="19.5" customHeight="1">
      <c r="A26" s="6" t="s">
        <v>52</v>
      </c>
      <c r="B26" s="8" t="s">
        <v>33</v>
      </c>
      <c r="C26" s="8"/>
      <c r="D26" s="210">
        <v>94134</v>
      </c>
      <c r="E26" s="185"/>
    </row>
    <row r="27" spans="1:5" ht="9.75" customHeight="1">
      <c r="A27" s="6"/>
      <c r="B27" s="8"/>
      <c r="C27" s="8"/>
      <c r="D27" s="210"/>
      <c r="E27" s="185"/>
    </row>
    <row r="28" spans="1:4" ht="19.5" customHeight="1">
      <c r="A28" s="40" t="s">
        <v>280</v>
      </c>
      <c r="B28" s="38" t="s">
        <v>178</v>
      </c>
      <c r="C28" s="8"/>
      <c r="D28" s="210">
        <v>111639</v>
      </c>
    </row>
    <row r="29" spans="1:4" ht="10.5" customHeight="1">
      <c r="A29" s="6"/>
      <c r="B29" s="8"/>
      <c r="C29" s="8"/>
      <c r="D29" s="210"/>
    </row>
    <row r="30" spans="2:4" s="34" customFormat="1" ht="19.5" customHeight="1">
      <c r="B30" s="35" t="s">
        <v>12</v>
      </c>
      <c r="C30" s="35"/>
      <c r="D30" s="211">
        <f>SUM(D8:D28)</f>
        <v>2232822</v>
      </c>
    </row>
    <row r="31" spans="2:4" ht="18.75">
      <c r="B31" s="30"/>
      <c r="C31" s="30"/>
      <c r="D31" s="30"/>
    </row>
    <row r="32" spans="2:4" ht="18.75">
      <c r="B32" s="30"/>
      <c r="C32" s="30"/>
      <c r="D32" s="37"/>
    </row>
    <row r="33" spans="2:4" ht="18.75">
      <c r="B33" s="30"/>
      <c r="C33" s="30"/>
      <c r="D33" s="30"/>
    </row>
    <row r="34" spans="2:4" ht="18.75">
      <c r="B34" s="30"/>
      <c r="C34" s="30"/>
      <c r="D34" s="30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</sheetData>
  <sheetProtection/>
  <mergeCells count="2">
    <mergeCell ref="A4:D4"/>
    <mergeCell ref="B6:C6"/>
  </mergeCells>
  <printOptions horizontalCentered="1"/>
  <pageMargins left="0.5905511811023623" right="0.31496062992125984" top="0.2755905511811024" bottom="0.1968503937007874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pane xSplit="3" ySplit="8" topLeftCell="D1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6" sqref="A6:D6"/>
    </sheetView>
  </sheetViews>
  <sheetFormatPr defaultColWidth="10.66015625" defaultRowHeight="12.75"/>
  <cols>
    <col min="1" max="1" width="12" style="1" customWidth="1"/>
    <col min="2" max="2" width="18.16015625" style="1" customWidth="1"/>
    <col min="3" max="3" width="32.33203125" style="1" customWidth="1"/>
    <col min="4" max="4" width="21.83203125" style="1" customWidth="1"/>
    <col min="5" max="5" width="12.16015625" style="1" customWidth="1"/>
    <col min="6" max="16384" width="10.66015625" style="1" customWidth="1"/>
  </cols>
  <sheetData>
    <row r="1" spans="2:3" ht="18.75">
      <c r="B1" s="19"/>
      <c r="C1" s="2" t="s">
        <v>284</v>
      </c>
    </row>
    <row r="2" spans="2:3" ht="18.75">
      <c r="B2" s="19"/>
      <c r="C2" s="2" t="s">
        <v>283</v>
      </c>
    </row>
    <row r="3" spans="2:3" ht="18.75">
      <c r="B3" s="19"/>
      <c r="C3" s="2" t="s">
        <v>285</v>
      </c>
    </row>
    <row r="4" spans="2:3" ht="18.75">
      <c r="B4" s="19"/>
      <c r="C4" s="2" t="s">
        <v>286</v>
      </c>
    </row>
    <row r="5" spans="2:4" ht="18.75">
      <c r="B5" s="19"/>
      <c r="C5" s="2"/>
      <c r="D5" s="2"/>
    </row>
    <row r="6" spans="1:4" ht="96" customHeight="1">
      <c r="A6" s="320" t="s">
        <v>287</v>
      </c>
      <c r="B6" s="320"/>
      <c r="C6" s="320"/>
      <c r="D6" s="320"/>
    </row>
    <row r="7" spans="2:4" ht="17.25" customHeight="1">
      <c r="B7" s="3"/>
      <c r="C7" s="3"/>
      <c r="D7" s="15" t="s">
        <v>8</v>
      </c>
    </row>
    <row r="8" spans="1:4" s="5" customFormat="1" ht="76.5" customHeight="1">
      <c r="A8" s="177" t="s">
        <v>231</v>
      </c>
      <c r="B8" s="331" t="s">
        <v>278</v>
      </c>
      <c r="C8" s="332"/>
      <c r="D8" s="4" t="s">
        <v>7</v>
      </c>
    </row>
    <row r="9" spans="1:4" ht="19.5" customHeight="1">
      <c r="A9" s="39" t="s">
        <v>35</v>
      </c>
      <c r="B9" s="7" t="s">
        <v>15</v>
      </c>
      <c r="C9" s="17"/>
      <c r="D9" s="18"/>
    </row>
    <row r="10" spans="1:5" ht="19.5" customHeight="1">
      <c r="A10" s="6" t="s">
        <v>36</v>
      </c>
      <c r="B10" s="8" t="s">
        <v>16</v>
      </c>
      <c r="C10" s="8"/>
      <c r="D10" s="212">
        <v>18443</v>
      </c>
      <c r="E10" s="206"/>
    </row>
    <row r="11" spans="1:5" ht="19.5" customHeight="1">
      <c r="A11" s="6" t="s">
        <v>37</v>
      </c>
      <c r="B11" s="8" t="s">
        <v>17</v>
      </c>
      <c r="C11" s="8"/>
      <c r="D11" s="212">
        <v>2785</v>
      </c>
      <c r="E11" s="206"/>
    </row>
    <row r="12" spans="1:5" ht="19.5" customHeight="1">
      <c r="A12" s="40" t="s">
        <v>38</v>
      </c>
      <c r="B12" s="7" t="s">
        <v>18</v>
      </c>
      <c r="C12" s="17"/>
      <c r="D12" s="212"/>
      <c r="E12" s="206"/>
    </row>
    <row r="13" spans="1:5" ht="19.5" customHeight="1">
      <c r="A13" s="10" t="s">
        <v>36</v>
      </c>
      <c r="B13" s="8" t="s">
        <v>19</v>
      </c>
      <c r="C13" s="8"/>
      <c r="D13" s="212">
        <v>3418</v>
      </c>
      <c r="E13" s="206"/>
    </row>
    <row r="14" spans="1:5" ht="19.5" customHeight="1">
      <c r="A14" s="10" t="s">
        <v>37</v>
      </c>
      <c r="B14" s="11" t="s">
        <v>20</v>
      </c>
      <c r="C14" s="11"/>
      <c r="D14" s="212">
        <v>2612</v>
      </c>
      <c r="E14" s="206"/>
    </row>
    <row r="15" spans="1:5" ht="19.5" customHeight="1">
      <c r="A15" s="10" t="s">
        <v>39</v>
      </c>
      <c r="B15" s="3" t="s">
        <v>21</v>
      </c>
      <c r="C15" s="3"/>
      <c r="D15" s="212">
        <v>2532</v>
      </c>
      <c r="E15" s="206"/>
    </row>
    <row r="16" spans="1:5" ht="19.5" customHeight="1">
      <c r="A16" s="10" t="s">
        <v>40</v>
      </c>
      <c r="B16" s="11" t="s">
        <v>22</v>
      </c>
      <c r="C16" s="11"/>
      <c r="D16" s="212">
        <v>3502</v>
      </c>
      <c r="E16" s="206"/>
    </row>
    <row r="17" spans="1:5" ht="19.5" customHeight="1">
      <c r="A17" s="10" t="s">
        <v>41</v>
      </c>
      <c r="B17" s="8" t="s">
        <v>23</v>
      </c>
      <c r="C17" s="8"/>
      <c r="D17" s="212">
        <v>2219</v>
      </c>
      <c r="E17" s="206"/>
    </row>
    <row r="18" spans="1:5" ht="19.5" customHeight="1">
      <c r="A18" s="10" t="s">
        <v>42</v>
      </c>
      <c r="B18" s="8" t="s">
        <v>24</v>
      </c>
      <c r="C18" s="8"/>
      <c r="D18" s="212">
        <v>3291</v>
      </c>
      <c r="E18" s="206"/>
    </row>
    <row r="19" spans="1:5" ht="19.5" customHeight="1">
      <c r="A19" s="10" t="s">
        <v>43</v>
      </c>
      <c r="B19" s="8" t="s">
        <v>25</v>
      </c>
      <c r="C19" s="8"/>
      <c r="D19" s="212">
        <v>2706</v>
      </c>
      <c r="E19" s="206"/>
    </row>
    <row r="20" spans="1:5" ht="19.5" customHeight="1">
      <c r="A20" s="10" t="s">
        <v>44</v>
      </c>
      <c r="B20" s="8" t="s">
        <v>26</v>
      </c>
      <c r="C20" s="8"/>
      <c r="D20" s="212">
        <v>1735</v>
      </c>
      <c r="E20" s="206"/>
    </row>
    <row r="21" spans="1:5" ht="19.5" customHeight="1">
      <c r="A21" s="10" t="s">
        <v>45</v>
      </c>
      <c r="B21" s="8" t="s">
        <v>27</v>
      </c>
      <c r="C21" s="8"/>
      <c r="D21" s="212">
        <v>2671</v>
      </c>
      <c r="E21" s="206"/>
    </row>
    <row r="22" spans="1:5" ht="19.5" customHeight="1">
      <c r="A22" s="6" t="s">
        <v>46</v>
      </c>
      <c r="B22" s="8" t="s">
        <v>28</v>
      </c>
      <c r="C22" s="8"/>
      <c r="D22" s="212">
        <v>2635</v>
      </c>
      <c r="E22" s="206"/>
    </row>
    <row r="23" spans="1:5" ht="19.5" customHeight="1">
      <c r="A23" s="12" t="s">
        <v>47</v>
      </c>
      <c r="B23" s="8" t="s">
        <v>29</v>
      </c>
      <c r="C23" s="8"/>
      <c r="D23" s="212">
        <v>3584</v>
      </c>
      <c r="E23" s="206"/>
    </row>
    <row r="24" spans="1:5" ht="19.5" customHeight="1">
      <c r="A24" s="6" t="s">
        <v>48</v>
      </c>
      <c r="B24" s="8" t="s">
        <v>30</v>
      </c>
      <c r="C24" s="8"/>
      <c r="D24" s="212">
        <v>2647</v>
      </c>
      <c r="E24" s="206"/>
    </row>
    <row r="25" spans="1:5" ht="19.5" customHeight="1">
      <c r="A25" s="6" t="s">
        <v>49</v>
      </c>
      <c r="B25" s="8" t="s">
        <v>31</v>
      </c>
      <c r="C25" s="8"/>
      <c r="D25" s="212">
        <v>3211</v>
      </c>
      <c r="E25" s="206"/>
    </row>
    <row r="26" spans="1:5" ht="19.5" customHeight="1">
      <c r="A26" s="6" t="s">
        <v>50</v>
      </c>
      <c r="B26" s="8" t="s">
        <v>32</v>
      </c>
      <c r="C26" s="8"/>
      <c r="D26" s="212">
        <v>4234</v>
      </c>
      <c r="E26" s="206"/>
    </row>
    <row r="27" spans="1:5" ht="19.5" customHeight="1">
      <c r="A27" s="6" t="s">
        <v>51</v>
      </c>
      <c r="B27" s="8" t="s">
        <v>34</v>
      </c>
      <c r="C27" s="8"/>
      <c r="D27" s="212">
        <v>2778</v>
      </c>
      <c r="E27" s="206"/>
    </row>
    <row r="28" spans="1:5" ht="19.5" customHeight="1">
      <c r="A28" s="6" t="s">
        <v>52</v>
      </c>
      <c r="B28" s="8" t="s">
        <v>33</v>
      </c>
      <c r="C28" s="8"/>
      <c r="D28" s="212">
        <v>3490</v>
      </c>
      <c r="E28" s="206"/>
    </row>
    <row r="29" spans="1:5" ht="19.5" customHeight="1">
      <c r="A29" s="6"/>
      <c r="B29" s="8"/>
      <c r="C29" s="8"/>
      <c r="D29" s="212"/>
      <c r="E29" s="206"/>
    </row>
    <row r="30" spans="1:5" ht="19.5" customHeight="1">
      <c r="A30" s="40" t="s">
        <v>280</v>
      </c>
      <c r="B30" s="38" t="s">
        <v>178</v>
      </c>
      <c r="C30" s="8"/>
      <c r="D30" s="218">
        <v>3605</v>
      </c>
      <c r="E30" s="206"/>
    </row>
    <row r="31" spans="1:5" ht="19.5" customHeight="1">
      <c r="A31" s="6"/>
      <c r="B31" s="8"/>
      <c r="C31" s="8"/>
      <c r="D31" s="212"/>
      <c r="E31" s="206"/>
    </row>
    <row r="32" spans="2:5" s="13" customFormat="1" ht="19.5" customHeight="1">
      <c r="B32" s="14" t="s">
        <v>12</v>
      </c>
      <c r="C32" s="14"/>
      <c r="D32" s="213">
        <f>SUM(D10:D30)</f>
        <v>72098</v>
      </c>
      <c r="E32" s="79"/>
    </row>
    <row r="33" ht="18.75">
      <c r="D33" s="214"/>
    </row>
    <row r="34" ht="18.75">
      <c r="D34" s="215"/>
    </row>
  </sheetData>
  <sheetProtection/>
  <mergeCells count="2">
    <mergeCell ref="A6:D6"/>
    <mergeCell ref="B8:C8"/>
  </mergeCells>
  <printOptions horizontalCentered="1"/>
  <pageMargins left="0.47" right="0.5905511811023623" top="0.72" bottom="0.53" header="0.17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9"/>
  <sheetViews>
    <sheetView zoomScale="75" zoomScaleNormal="75" zoomScalePageLayoutView="0" workbookViewId="0" topLeftCell="A1">
      <selection activeCell="A7" sqref="A7:D7"/>
    </sheetView>
  </sheetViews>
  <sheetFormatPr defaultColWidth="9.33203125" defaultRowHeight="12.75"/>
  <cols>
    <col min="1" max="1" width="10" style="27" customWidth="1"/>
    <col min="2" max="2" width="16.5" style="27" customWidth="1"/>
    <col min="3" max="3" width="45.5" style="27" customWidth="1"/>
    <col min="4" max="4" width="22.83203125" style="27" customWidth="1"/>
    <col min="5" max="5" width="9.33203125" style="27" customWidth="1"/>
    <col min="6" max="6" width="11.66015625" style="27" bestFit="1" customWidth="1"/>
    <col min="7" max="7" width="10.16015625" style="27" bestFit="1" customWidth="1"/>
    <col min="8" max="16384" width="9.33203125" style="27" customWidth="1"/>
  </cols>
  <sheetData>
    <row r="1" spans="2:3" ht="18.75">
      <c r="B1" s="28"/>
      <c r="C1" s="2" t="s">
        <v>284</v>
      </c>
    </row>
    <row r="2" spans="2:3" ht="18.75">
      <c r="B2" s="28"/>
      <c r="C2" s="2" t="s">
        <v>283</v>
      </c>
    </row>
    <row r="3" spans="2:3" ht="18.75">
      <c r="B3" s="28"/>
      <c r="C3" s="2" t="s">
        <v>285</v>
      </c>
    </row>
    <row r="4" spans="2:3" ht="18.75">
      <c r="B4" s="28"/>
      <c r="C4" s="2" t="s">
        <v>286</v>
      </c>
    </row>
    <row r="5" spans="2:4" ht="10.5" customHeight="1">
      <c r="B5" s="28"/>
      <c r="D5" s="21"/>
    </row>
    <row r="6" ht="3.75" customHeight="1"/>
    <row r="7" spans="1:4" ht="76.5" customHeight="1">
      <c r="A7" s="330" t="s">
        <v>288</v>
      </c>
      <c r="B7" s="330"/>
      <c r="C7" s="330"/>
      <c r="D7" s="330"/>
    </row>
    <row r="8" spans="2:4" ht="16.5" customHeight="1">
      <c r="B8" s="30"/>
      <c r="C8" s="30"/>
      <c r="D8" s="31" t="s">
        <v>8</v>
      </c>
    </row>
    <row r="9" spans="1:4" ht="75.75" customHeight="1">
      <c r="A9" s="178" t="s">
        <v>243</v>
      </c>
      <c r="B9" s="331" t="s">
        <v>278</v>
      </c>
      <c r="C9" s="332"/>
      <c r="D9" s="4" t="s">
        <v>7</v>
      </c>
    </row>
    <row r="10" spans="1:4" ht="19.5" customHeight="1" hidden="1">
      <c r="A10" s="39" t="s">
        <v>35</v>
      </c>
      <c r="B10" s="7" t="s">
        <v>15</v>
      </c>
      <c r="C10" s="17"/>
      <c r="D10" s="36"/>
    </row>
    <row r="11" spans="1:5" ht="16.5" customHeight="1" hidden="1">
      <c r="A11" s="39" t="s">
        <v>36</v>
      </c>
      <c r="B11" s="38" t="s">
        <v>16</v>
      </c>
      <c r="C11" s="8"/>
      <c r="D11" s="182"/>
      <c r="E11" s="185"/>
    </row>
    <row r="12" spans="1:5" ht="18.75" customHeight="1" hidden="1">
      <c r="A12" s="39" t="s">
        <v>37</v>
      </c>
      <c r="B12" s="38" t="s">
        <v>17</v>
      </c>
      <c r="C12" s="8"/>
      <c r="D12" s="182"/>
      <c r="E12" s="185"/>
    </row>
    <row r="13" spans="1:5" ht="18.75" customHeight="1" hidden="1">
      <c r="A13" s="40" t="s">
        <v>38</v>
      </c>
      <c r="B13" s="7" t="s">
        <v>18</v>
      </c>
      <c r="C13" s="17"/>
      <c r="D13" s="182"/>
      <c r="E13" s="185"/>
    </row>
    <row r="14" spans="1:5" ht="19.5" customHeight="1">
      <c r="A14" s="40" t="s">
        <v>36</v>
      </c>
      <c r="B14" s="38" t="s">
        <v>19</v>
      </c>
      <c r="C14" s="8"/>
      <c r="D14" s="216">
        <f>SUM(D16:D20)</f>
        <v>606</v>
      </c>
      <c r="E14" s="185"/>
    </row>
    <row r="15" spans="1:5" ht="19.5" customHeight="1">
      <c r="A15" s="40"/>
      <c r="B15" s="223" t="s">
        <v>74</v>
      </c>
      <c r="C15" s="8"/>
      <c r="D15" s="182"/>
      <c r="E15" s="185"/>
    </row>
    <row r="16" spans="1:5" ht="19.5" customHeight="1">
      <c r="A16" s="77"/>
      <c r="B16" s="41" t="s">
        <v>69</v>
      </c>
      <c r="C16" s="8"/>
      <c r="D16" s="182">
        <v>0</v>
      </c>
      <c r="E16" s="185"/>
    </row>
    <row r="17" spans="1:5" ht="19.5" customHeight="1">
      <c r="A17" s="77"/>
      <c r="B17" s="41" t="s">
        <v>70</v>
      </c>
      <c r="C17" s="8"/>
      <c r="D17" s="182">
        <v>177</v>
      </c>
      <c r="E17" s="185"/>
    </row>
    <row r="18" spans="1:5" ht="19.5" customHeight="1">
      <c r="A18" s="77"/>
      <c r="B18" s="41" t="s">
        <v>71</v>
      </c>
      <c r="C18" s="8"/>
      <c r="D18" s="182">
        <v>177</v>
      </c>
      <c r="E18" s="185"/>
    </row>
    <row r="19" spans="1:6" ht="19.5" customHeight="1">
      <c r="A19" s="77"/>
      <c r="B19" s="41" t="s">
        <v>72</v>
      </c>
      <c r="C19" s="8"/>
      <c r="D19" s="182">
        <v>177</v>
      </c>
      <c r="E19" s="185"/>
      <c r="F19" s="53"/>
    </row>
    <row r="20" spans="1:5" ht="19.5" customHeight="1">
      <c r="A20" s="77"/>
      <c r="B20" s="41" t="s">
        <v>73</v>
      </c>
      <c r="C20" s="8"/>
      <c r="D20" s="182">
        <v>75</v>
      </c>
      <c r="E20" s="185"/>
    </row>
    <row r="21" spans="1:5" ht="19.5" customHeight="1">
      <c r="A21" s="40" t="s">
        <v>37</v>
      </c>
      <c r="B21" s="42" t="s">
        <v>20</v>
      </c>
      <c r="C21" s="11"/>
      <c r="D21" s="216">
        <f>SUM(D23:D26)</f>
        <v>327</v>
      </c>
      <c r="E21" s="185"/>
    </row>
    <row r="22" spans="1:5" ht="19.5" customHeight="1">
      <c r="A22" s="77"/>
      <c r="B22" s="223" t="s">
        <v>74</v>
      </c>
      <c r="C22" s="11"/>
      <c r="D22" s="182"/>
      <c r="E22" s="185"/>
    </row>
    <row r="23" spans="1:6" ht="19.5" customHeight="1">
      <c r="A23" s="77"/>
      <c r="B23" s="41" t="s">
        <v>75</v>
      </c>
      <c r="C23" s="11"/>
      <c r="D23" s="182">
        <v>0</v>
      </c>
      <c r="E23" s="185"/>
      <c r="F23" s="53"/>
    </row>
    <row r="24" spans="1:5" ht="19.5" customHeight="1">
      <c r="A24" s="77"/>
      <c r="B24" s="41" t="s">
        <v>76</v>
      </c>
      <c r="C24" s="11"/>
      <c r="D24" s="182">
        <v>177</v>
      </c>
      <c r="E24" s="185"/>
    </row>
    <row r="25" spans="1:5" ht="19.5" customHeight="1">
      <c r="A25" s="77"/>
      <c r="B25" s="41" t="s">
        <v>77</v>
      </c>
      <c r="C25" s="11"/>
      <c r="D25" s="182">
        <v>75</v>
      </c>
      <c r="E25" s="185"/>
    </row>
    <row r="26" spans="1:5" ht="19.5" customHeight="1">
      <c r="A26" s="77"/>
      <c r="B26" s="41" t="s">
        <v>78</v>
      </c>
      <c r="C26" s="11"/>
      <c r="D26" s="182">
        <v>75</v>
      </c>
      <c r="E26" s="185"/>
    </row>
    <row r="27" spans="1:5" ht="24" customHeight="1">
      <c r="A27" s="40" t="s">
        <v>39</v>
      </c>
      <c r="B27" s="14" t="s">
        <v>21</v>
      </c>
      <c r="C27" s="3"/>
      <c r="D27" s="216">
        <f>SUM(D29:D32)</f>
        <v>429</v>
      </c>
      <c r="E27" s="185"/>
    </row>
    <row r="28" spans="1:5" ht="15.75" customHeight="1">
      <c r="A28" s="40"/>
      <c r="B28" s="223" t="s">
        <v>74</v>
      </c>
      <c r="C28" s="3"/>
      <c r="D28" s="217"/>
      <c r="E28" s="185"/>
    </row>
    <row r="29" spans="1:6" ht="19.5" customHeight="1">
      <c r="A29" s="40"/>
      <c r="B29" s="41" t="s">
        <v>79</v>
      </c>
      <c r="C29" s="3"/>
      <c r="D29" s="217">
        <v>0</v>
      </c>
      <c r="E29" s="185"/>
      <c r="F29" s="53"/>
    </row>
    <row r="30" spans="1:5" ht="19.5" customHeight="1">
      <c r="A30" s="40"/>
      <c r="B30" s="41" t="s">
        <v>80</v>
      </c>
      <c r="C30" s="3"/>
      <c r="D30" s="182">
        <v>177</v>
      </c>
      <c r="E30" s="185"/>
    </row>
    <row r="31" spans="1:4" ht="19.5" customHeight="1">
      <c r="A31" s="40"/>
      <c r="B31" s="41" t="s">
        <v>81</v>
      </c>
      <c r="C31" s="3"/>
      <c r="D31" s="182">
        <v>177</v>
      </c>
    </row>
    <row r="32" spans="1:4" ht="19.5" customHeight="1">
      <c r="A32" s="40"/>
      <c r="B32" s="41" t="s">
        <v>82</v>
      </c>
      <c r="C32" s="3"/>
      <c r="D32" s="182">
        <v>75</v>
      </c>
    </row>
    <row r="33" spans="1:4" ht="19.5" customHeight="1">
      <c r="A33" s="40" t="s">
        <v>40</v>
      </c>
      <c r="B33" s="42" t="s">
        <v>22</v>
      </c>
      <c r="C33" s="11"/>
      <c r="D33" s="187">
        <f>SUM(D35:D43)</f>
        <v>472</v>
      </c>
    </row>
    <row r="34" spans="1:3" ht="19.5" customHeight="1">
      <c r="A34" s="40"/>
      <c r="B34" s="223" t="s">
        <v>74</v>
      </c>
      <c r="C34" s="11"/>
    </row>
    <row r="35" spans="1:6" ht="19.5" customHeight="1">
      <c r="A35" s="40"/>
      <c r="B35" s="41" t="s">
        <v>83</v>
      </c>
      <c r="C35" s="11"/>
      <c r="D35" s="74">
        <v>0</v>
      </c>
      <c r="F35" s="53"/>
    </row>
    <row r="36" spans="1:4" ht="19.5" customHeight="1">
      <c r="A36" s="40"/>
      <c r="B36" s="41" t="s">
        <v>84</v>
      </c>
      <c r="C36" s="11"/>
      <c r="D36" s="74">
        <v>59</v>
      </c>
    </row>
    <row r="37" spans="1:4" ht="19.5" customHeight="1">
      <c r="A37" s="40"/>
      <c r="B37" s="41" t="s">
        <v>85</v>
      </c>
      <c r="C37" s="11"/>
      <c r="D37" s="185">
        <v>59</v>
      </c>
    </row>
    <row r="38" spans="1:4" ht="19.5" customHeight="1">
      <c r="A38" s="40"/>
      <c r="B38" s="41" t="s">
        <v>91</v>
      </c>
      <c r="C38" s="11"/>
      <c r="D38" s="74">
        <v>59</v>
      </c>
    </row>
    <row r="39" spans="1:4" ht="19.5" customHeight="1">
      <c r="A39" s="40"/>
      <c r="B39" s="41" t="s">
        <v>86</v>
      </c>
      <c r="C39" s="11"/>
      <c r="D39" s="74">
        <v>59</v>
      </c>
    </row>
    <row r="40" spans="1:4" ht="19.5" customHeight="1">
      <c r="A40" s="40"/>
      <c r="B40" s="41" t="s">
        <v>87</v>
      </c>
      <c r="C40" s="11"/>
      <c r="D40" s="74">
        <v>59</v>
      </c>
    </row>
    <row r="41" spans="1:4" ht="19.5" customHeight="1">
      <c r="A41" s="40"/>
      <c r="B41" s="41" t="s">
        <v>88</v>
      </c>
      <c r="C41" s="11"/>
      <c r="D41" s="74">
        <v>59</v>
      </c>
    </row>
    <row r="42" spans="1:4" ht="19.5" customHeight="1">
      <c r="A42" s="40"/>
      <c r="B42" s="41" t="s">
        <v>89</v>
      </c>
      <c r="C42" s="11"/>
      <c r="D42" s="74">
        <v>59</v>
      </c>
    </row>
    <row r="43" spans="1:4" ht="19.5" customHeight="1">
      <c r="A43" s="40"/>
      <c r="B43" s="41" t="s">
        <v>90</v>
      </c>
      <c r="C43" s="11"/>
      <c r="D43" s="74">
        <v>59</v>
      </c>
    </row>
    <row r="44" spans="1:4" ht="19.5" customHeight="1">
      <c r="A44" s="40" t="s">
        <v>41</v>
      </c>
      <c r="B44" s="38" t="s">
        <v>23</v>
      </c>
      <c r="C44" s="8"/>
      <c r="D44" s="187">
        <f>SUM(D46:D50)</f>
        <v>587</v>
      </c>
    </row>
    <row r="45" spans="1:3" ht="19.5" customHeight="1">
      <c r="A45" s="40"/>
      <c r="B45" s="223" t="s">
        <v>74</v>
      </c>
      <c r="C45" s="8"/>
    </row>
    <row r="46" spans="1:4" ht="19.5" customHeight="1">
      <c r="A46" s="40"/>
      <c r="B46" s="41" t="s">
        <v>92</v>
      </c>
      <c r="C46" s="8"/>
      <c r="D46" s="74">
        <v>273</v>
      </c>
    </row>
    <row r="47" spans="1:4" ht="19.5" customHeight="1">
      <c r="A47" s="40"/>
      <c r="B47" s="41" t="s">
        <v>179</v>
      </c>
      <c r="C47" s="8"/>
      <c r="D47" s="74">
        <v>59</v>
      </c>
    </row>
    <row r="48" spans="1:4" ht="19.5" customHeight="1">
      <c r="A48" s="40"/>
      <c r="B48" s="41" t="s">
        <v>93</v>
      </c>
      <c r="C48" s="8"/>
      <c r="D48" s="74">
        <v>59</v>
      </c>
    </row>
    <row r="49" spans="1:4" ht="19.5" customHeight="1">
      <c r="A49" s="40"/>
      <c r="B49" s="41" t="s">
        <v>180</v>
      </c>
      <c r="C49" s="8"/>
      <c r="D49" s="74">
        <v>59</v>
      </c>
    </row>
    <row r="50" spans="1:4" ht="19.5" customHeight="1">
      <c r="A50" s="40"/>
      <c r="B50" s="41" t="s">
        <v>94</v>
      </c>
      <c r="C50" s="8"/>
      <c r="D50" s="185">
        <v>137</v>
      </c>
    </row>
    <row r="51" spans="1:4" ht="19.5" customHeight="1">
      <c r="A51" s="40" t="s">
        <v>42</v>
      </c>
      <c r="B51" s="38" t="s">
        <v>24</v>
      </c>
      <c r="C51" s="8"/>
      <c r="D51" s="187">
        <f>SUM(D53:D59)</f>
        <v>756</v>
      </c>
    </row>
    <row r="52" spans="1:3" ht="19.5" customHeight="1">
      <c r="A52" s="40"/>
      <c r="B52" s="223" t="s">
        <v>74</v>
      </c>
      <c r="C52" s="8"/>
    </row>
    <row r="53" spans="1:6" ht="19.5" customHeight="1">
      <c r="A53" s="40"/>
      <c r="B53" s="41" t="s">
        <v>95</v>
      </c>
      <c r="C53" s="8"/>
      <c r="D53" s="74">
        <v>0</v>
      </c>
      <c r="F53" s="53"/>
    </row>
    <row r="54" spans="1:4" ht="19.5" customHeight="1">
      <c r="A54" s="40"/>
      <c r="B54" s="41" t="s">
        <v>96</v>
      </c>
      <c r="C54" s="8"/>
      <c r="D54" s="74">
        <v>177</v>
      </c>
    </row>
    <row r="55" spans="1:4" ht="19.5" customHeight="1">
      <c r="A55" s="40"/>
      <c r="B55" s="41" t="s">
        <v>97</v>
      </c>
      <c r="C55" s="8"/>
      <c r="D55" s="74">
        <v>177</v>
      </c>
    </row>
    <row r="56" spans="1:4" ht="19.5" customHeight="1">
      <c r="A56" s="40"/>
      <c r="B56" s="41" t="s">
        <v>98</v>
      </c>
      <c r="C56" s="8"/>
      <c r="D56" s="74">
        <v>177</v>
      </c>
    </row>
    <row r="57" spans="1:4" ht="19.5" customHeight="1">
      <c r="A57" s="40"/>
      <c r="B57" s="41" t="s">
        <v>99</v>
      </c>
      <c r="C57" s="8"/>
      <c r="D57" s="74">
        <v>75</v>
      </c>
    </row>
    <row r="58" spans="1:4" ht="19.5" customHeight="1">
      <c r="A58" s="40"/>
      <c r="B58" s="41" t="s">
        <v>100</v>
      </c>
      <c r="C58" s="8"/>
      <c r="D58" s="74">
        <v>75</v>
      </c>
    </row>
    <row r="59" spans="1:4" ht="19.5" customHeight="1">
      <c r="A59" s="40"/>
      <c r="B59" s="41" t="s">
        <v>101</v>
      </c>
      <c r="C59" s="8"/>
      <c r="D59" s="185">
        <v>75</v>
      </c>
    </row>
    <row r="60" spans="1:4" ht="19.5" customHeight="1">
      <c r="A60" s="40" t="s">
        <v>43</v>
      </c>
      <c r="B60" s="38" t="s">
        <v>25</v>
      </c>
      <c r="C60" s="8"/>
      <c r="D60" s="187">
        <f>SUM(D62:D70)</f>
        <v>911</v>
      </c>
    </row>
    <row r="61" spans="1:3" ht="19.5" customHeight="1">
      <c r="A61" s="40"/>
      <c r="B61" s="223" t="s">
        <v>74</v>
      </c>
      <c r="C61" s="8"/>
    </row>
    <row r="62" spans="1:6" ht="19.5" customHeight="1">
      <c r="A62" s="40"/>
      <c r="B62" s="41" t="s">
        <v>102</v>
      </c>
      <c r="C62" s="8"/>
      <c r="D62" s="74">
        <v>0</v>
      </c>
      <c r="F62" s="57"/>
    </row>
    <row r="63" spans="1:4" ht="19.5" customHeight="1">
      <c r="A63" s="40"/>
      <c r="B63" s="41" t="s">
        <v>103</v>
      </c>
      <c r="C63" s="8"/>
      <c r="D63" s="74">
        <v>295</v>
      </c>
    </row>
    <row r="64" spans="1:4" ht="19.5" customHeight="1">
      <c r="A64" s="40"/>
      <c r="B64" s="41" t="s">
        <v>104</v>
      </c>
      <c r="C64" s="8"/>
      <c r="D64" s="74">
        <v>148</v>
      </c>
    </row>
    <row r="65" spans="1:4" ht="19.5" customHeight="1">
      <c r="A65" s="40"/>
      <c r="B65" s="41" t="s">
        <v>181</v>
      </c>
      <c r="C65" s="8"/>
      <c r="D65" s="74">
        <v>64</v>
      </c>
    </row>
    <row r="66" spans="1:4" ht="19.5" customHeight="1">
      <c r="A66" s="40"/>
      <c r="B66" s="41" t="s">
        <v>105</v>
      </c>
      <c r="C66" s="8"/>
      <c r="D66" s="74">
        <v>64</v>
      </c>
    </row>
    <row r="67" spans="1:4" ht="19.5" customHeight="1">
      <c r="A67" s="40"/>
      <c r="B67" s="41" t="s">
        <v>106</v>
      </c>
      <c r="C67" s="8"/>
      <c r="D67" s="74">
        <v>64</v>
      </c>
    </row>
    <row r="68" spans="1:4" ht="19.5" customHeight="1">
      <c r="A68" s="40"/>
      <c r="B68" s="41" t="s">
        <v>107</v>
      </c>
      <c r="C68" s="8"/>
      <c r="D68" s="74">
        <v>64</v>
      </c>
    </row>
    <row r="69" spans="1:4" ht="19.5" customHeight="1">
      <c r="A69" s="40"/>
      <c r="B69" s="41" t="s">
        <v>108</v>
      </c>
      <c r="C69" s="8"/>
      <c r="D69" s="74">
        <v>148</v>
      </c>
    </row>
    <row r="70" spans="1:4" ht="19.5" customHeight="1">
      <c r="A70" s="40"/>
      <c r="B70" s="41" t="s">
        <v>182</v>
      </c>
      <c r="C70" s="8"/>
      <c r="D70" s="185">
        <v>64</v>
      </c>
    </row>
    <row r="71" spans="1:4" ht="19.5" customHeight="1">
      <c r="A71" s="40" t="s">
        <v>44</v>
      </c>
      <c r="B71" s="38" t="s">
        <v>26</v>
      </c>
      <c r="C71" s="8"/>
      <c r="D71" s="187">
        <f>SUM(D73:D80)</f>
        <v>700</v>
      </c>
    </row>
    <row r="72" spans="1:3" ht="19.5" customHeight="1">
      <c r="A72" s="40"/>
      <c r="B72" s="223" t="s">
        <v>74</v>
      </c>
      <c r="C72" s="8"/>
    </row>
    <row r="73" spans="1:6" ht="19.5" customHeight="1">
      <c r="A73" s="40"/>
      <c r="B73" s="41" t="s">
        <v>109</v>
      </c>
      <c r="C73" s="8"/>
      <c r="D73" s="74">
        <v>0</v>
      </c>
      <c r="F73" s="53"/>
    </row>
    <row r="74" spans="1:4" ht="19.5" customHeight="1">
      <c r="A74" s="40"/>
      <c r="B74" s="41" t="s">
        <v>110</v>
      </c>
      <c r="C74" s="8"/>
      <c r="D74" s="74">
        <v>148</v>
      </c>
    </row>
    <row r="75" spans="1:4" ht="19.5" customHeight="1">
      <c r="A75" s="40"/>
      <c r="B75" s="41" t="s">
        <v>111</v>
      </c>
      <c r="C75" s="8"/>
      <c r="D75" s="74">
        <v>148</v>
      </c>
    </row>
    <row r="76" spans="1:4" ht="19.5" customHeight="1">
      <c r="A76" s="40"/>
      <c r="B76" s="41" t="s">
        <v>112</v>
      </c>
      <c r="C76" s="8"/>
      <c r="D76" s="74">
        <v>64</v>
      </c>
    </row>
    <row r="77" spans="1:4" ht="19.5" customHeight="1">
      <c r="A77" s="40"/>
      <c r="B77" s="41" t="s">
        <v>113</v>
      </c>
      <c r="C77" s="8"/>
      <c r="D77" s="74">
        <v>64</v>
      </c>
    </row>
    <row r="78" spans="1:4" ht="19.5" customHeight="1">
      <c r="A78" s="40"/>
      <c r="B78" s="41" t="s">
        <v>114</v>
      </c>
      <c r="C78" s="8"/>
      <c r="D78" s="74">
        <v>64</v>
      </c>
    </row>
    <row r="79" spans="1:4" ht="19.5" customHeight="1">
      <c r="A79" s="40"/>
      <c r="B79" s="41" t="s">
        <v>115</v>
      </c>
      <c r="C79" s="8"/>
      <c r="D79" s="74">
        <v>148</v>
      </c>
    </row>
    <row r="80" spans="1:4" ht="19.5" customHeight="1">
      <c r="A80" s="40"/>
      <c r="B80" s="41" t="s">
        <v>116</v>
      </c>
      <c r="C80" s="8"/>
      <c r="D80" s="74">
        <v>64</v>
      </c>
    </row>
    <row r="81" spans="1:4" ht="19.5" customHeight="1">
      <c r="A81" s="40" t="s">
        <v>45</v>
      </c>
      <c r="B81" s="38" t="s">
        <v>27</v>
      </c>
      <c r="C81" s="8"/>
      <c r="D81" s="187">
        <f>SUM(D83:D91)</f>
        <v>764</v>
      </c>
    </row>
    <row r="82" spans="1:3" ht="19.5" customHeight="1">
      <c r="A82" s="40"/>
      <c r="B82" s="223" t="s">
        <v>74</v>
      </c>
      <c r="C82" s="8"/>
    </row>
    <row r="83" spans="1:6" ht="19.5" customHeight="1">
      <c r="A83" s="40"/>
      <c r="B83" s="41" t="s">
        <v>117</v>
      </c>
      <c r="C83" s="8"/>
      <c r="D83" s="74">
        <v>0</v>
      </c>
      <c r="F83" s="53"/>
    </row>
    <row r="84" spans="1:4" ht="19.5" customHeight="1">
      <c r="A84" s="40"/>
      <c r="B84" s="41" t="s">
        <v>118</v>
      </c>
      <c r="C84" s="8"/>
      <c r="D84" s="74">
        <v>59</v>
      </c>
    </row>
    <row r="85" spans="1:4" ht="19.5" customHeight="1">
      <c r="A85" s="40"/>
      <c r="B85" s="41" t="s">
        <v>119</v>
      </c>
      <c r="C85" s="8"/>
      <c r="D85" s="185">
        <v>59</v>
      </c>
    </row>
    <row r="86" spans="1:4" ht="19.5" customHeight="1">
      <c r="A86" s="40"/>
      <c r="B86" s="41" t="s">
        <v>120</v>
      </c>
      <c r="C86" s="8"/>
      <c r="D86" s="74">
        <v>59</v>
      </c>
    </row>
    <row r="87" spans="1:4" ht="19.5" customHeight="1">
      <c r="A87" s="40"/>
      <c r="B87" s="41" t="s">
        <v>121</v>
      </c>
      <c r="C87" s="8"/>
      <c r="D87" s="74">
        <v>273</v>
      </c>
    </row>
    <row r="88" spans="1:4" ht="19.5" customHeight="1">
      <c r="A88" s="40"/>
      <c r="B88" s="41" t="s">
        <v>122</v>
      </c>
      <c r="C88" s="8"/>
      <c r="D88" s="74">
        <v>137</v>
      </c>
    </row>
    <row r="89" spans="1:4" ht="19.5" customHeight="1">
      <c r="A89" s="40"/>
      <c r="B89" s="41" t="s">
        <v>123</v>
      </c>
      <c r="C89" s="8"/>
      <c r="D89" s="74">
        <v>59</v>
      </c>
    </row>
    <row r="90" spans="1:4" ht="19.5" customHeight="1">
      <c r="A90" s="40"/>
      <c r="B90" s="41" t="s">
        <v>124</v>
      </c>
      <c r="C90" s="8"/>
      <c r="D90" s="74">
        <v>59</v>
      </c>
    </row>
    <row r="91" spans="1:4" ht="19.5" customHeight="1">
      <c r="A91" s="40"/>
      <c r="B91" s="41" t="s">
        <v>125</v>
      </c>
      <c r="C91" s="8"/>
      <c r="D91" s="74">
        <v>59</v>
      </c>
    </row>
    <row r="92" spans="1:4" ht="19.5" customHeight="1">
      <c r="A92" s="40" t="s">
        <v>46</v>
      </c>
      <c r="B92" s="38" t="s">
        <v>28</v>
      </c>
      <c r="C92" s="8"/>
      <c r="D92" s="187">
        <f>SUM(D94:D98)</f>
        <v>801</v>
      </c>
    </row>
    <row r="93" spans="1:3" ht="19.5" customHeight="1">
      <c r="A93" s="40"/>
      <c r="B93" s="223" t="s">
        <v>74</v>
      </c>
      <c r="C93" s="223"/>
    </row>
    <row r="94" spans="1:6" ht="19.5" customHeight="1">
      <c r="A94" s="40"/>
      <c r="B94" s="41" t="s">
        <v>126</v>
      </c>
      <c r="C94" s="8"/>
      <c r="D94" s="74">
        <v>409</v>
      </c>
      <c r="F94" s="58"/>
    </row>
    <row r="95" spans="1:4" ht="19.5" customHeight="1">
      <c r="A95" s="40"/>
      <c r="B95" s="41" t="s">
        <v>127</v>
      </c>
      <c r="C95" s="8"/>
      <c r="D95" s="74">
        <v>137</v>
      </c>
    </row>
    <row r="96" spans="1:4" ht="19.5" customHeight="1">
      <c r="A96" s="40"/>
      <c r="B96" s="41" t="s">
        <v>128</v>
      </c>
      <c r="C96" s="8"/>
      <c r="D96" s="74">
        <v>137</v>
      </c>
    </row>
    <row r="97" spans="1:4" ht="19.5" customHeight="1">
      <c r="A97" s="40"/>
      <c r="B97" s="41" t="s">
        <v>183</v>
      </c>
      <c r="C97" s="8"/>
      <c r="D97" s="185">
        <v>59</v>
      </c>
    </row>
    <row r="98" spans="1:4" ht="19.5" customHeight="1">
      <c r="A98" s="40"/>
      <c r="B98" s="41" t="s">
        <v>184</v>
      </c>
      <c r="C98" s="8"/>
      <c r="D98" s="74">
        <v>59</v>
      </c>
    </row>
    <row r="99" spans="1:4" s="33" customFormat="1" ht="19.5" customHeight="1">
      <c r="A99" s="40" t="s">
        <v>47</v>
      </c>
      <c r="B99" s="38" t="s">
        <v>29</v>
      </c>
      <c r="C99" s="8"/>
      <c r="D99" s="187">
        <f>SUM(D101:D113)</f>
        <v>1157</v>
      </c>
    </row>
    <row r="100" spans="1:3" s="33" customFormat="1" ht="19.5" customHeight="1">
      <c r="A100" s="40"/>
      <c r="B100" s="223" t="s">
        <v>74</v>
      </c>
      <c r="C100" s="8"/>
    </row>
    <row r="101" spans="1:6" s="33" customFormat="1" ht="19.5" customHeight="1">
      <c r="A101" s="40"/>
      <c r="B101" s="41" t="s">
        <v>129</v>
      </c>
      <c r="C101" s="8"/>
      <c r="D101" s="74">
        <v>137</v>
      </c>
      <c r="F101" s="59"/>
    </row>
    <row r="102" spans="1:4" s="33" customFormat="1" ht="19.5" customHeight="1">
      <c r="A102" s="40"/>
      <c r="B102" s="41" t="s">
        <v>130</v>
      </c>
      <c r="C102" s="8"/>
      <c r="D102" s="74">
        <v>137</v>
      </c>
    </row>
    <row r="103" spans="1:4" s="33" customFormat="1" ht="19.5" customHeight="1">
      <c r="A103" s="40"/>
      <c r="B103" s="41" t="s">
        <v>131</v>
      </c>
      <c r="C103" s="8"/>
      <c r="D103" s="74">
        <v>137</v>
      </c>
    </row>
    <row r="104" spans="1:4" s="33" customFormat="1" ht="19.5" customHeight="1">
      <c r="A104" s="40"/>
      <c r="B104" s="41" t="s">
        <v>132</v>
      </c>
      <c r="C104" s="8"/>
      <c r="D104" s="74">
        <v>137</v>
      </c>
    </row>
    <row r="105" spans="1:4" s="33" customFormat="1" ht="19.5" customHeight="1">
      <c r="A105" s="40"/>
      <c r="B105" s="41" t="s">
        <v>133</v>
      </c>
      <c r="C105" s="8"/>
      <c r="D105" s="74">
        <v>59</v>
      </c>
    </row>
    <row r="106" spans="1:4" s="33" customFormat="1" ht="19.5" customHeight="1">
      <c r="A106" s="40"/>
      <c r="B106" s="41" t="s">
        <v>134</v>
      </c>
      <c r="C106" s="8"/>
      <c r="D106" s="74">
        <v>59</v>
      </c>
    </row>
    <row r="107" spans="1:4" s="33" customFormat="1" ht="19.5" customHeight="1">
      <c r="A107" s="40"/>
      <c r="B107" s="41" t="s">
        <v>135</v>
      </c>
      <c r="C107" s="8"/>
      <c r="D107" s="74">
        <v>137</v>
      </c>
    </row>
    <row r="108" spans="1:4" s="33" customFormat="1" ht="19.5" customHeight="1">
      <c r="A108" s="40"/>
      <c r="B108" s="41" t="s">
        <v>136</v>
      </c>
      <c r="C108" s="8"/>
      <c r="D108" s="74">
        <v>59</v>
      </c>
    </row>
    <row r="109" spans="1:4" s="33" customFormat="1" ht="19.5" customHeight="1">
      <c r="A109" s="40"/>
      <c r="B109" s="41" t="s">
        <v>137</v>
      </c>
      <c r="C109" s="8"/>
      <c r="D109" s="74">
        <v>59</v>
      </c>
    </row>
    <row r="110" spans="1:4" s="33" customFormat="1" ht="19.5" customHeight="1">
      <c r="A110" s="40"/>
      <c r="B110" s="41" t="s">
        <v>138</v>
      </c>
      <c r="C110" s="8"/>
      <c r="D110" s="185">
        <v>59</v>
      </c>
    </row>
    <row r="111" spans="1:4" s="33" customFormat="1" ht="19.5" customHeight="1">
      <c r="A111" s="40"/>
      <c r="B111" s="41" t="s">
        <v>169</v>
      </c>
      <c r="C111" s="8"/>
      <c r="D111" s="74">
        <v>59</v>
      </c>
    </row>
    <row r="112" spans="1:4" s="33" customFormat="1" ht="19.5" customHeight="1">
      <c r="A112" s="40"/>
      <c r="B112" s="41" t="s">
        <v>170</v>
      </c>
      <c r="C112" s="8"/>
      <c r="D112" s="74">
        <v>59</v>
      </c>
    </row>
    <row r="113" spans="1:4" s="33" customFormat="1" ht="19.5" customHeight="1">
      <c r="A113" s="40"/>
      <c r="B113" s="41" t="s">
        <v>171</v>
      </c>
      <c r="C113" s="8"/>
      <c r="D113" s="74">
        <v>59</v>
      </c>
    </row>
    <row r="114" spans="1:4" ht="19.5" customHeight="1">
      <c r="A114" s="40" t="s">
        <v>48</v>
      </c>
      <c r="B114" s="38" t="s">
        <v>30</v>
      </c>
      <c r="C114" s="8"/>
      <c r="D114" s="187">
        <f>SUM(D116:D122)</f>
        <v>724</v>
      </c>
    </row>
    <row r="115" spans="1:3" ht="19.5" customHeight="1">
      <c r="A115" s="40"/>
      <c r="B115" s="223" t="s">
        <v>74</v>
      </c>
      <c r="C115" s="8"/>
    </row>
    <row r="116" spans="1:6" ht="19.5" customHeight="1">
      <c r="A116" s="40"/>
      <c r="B116" s="41" t="s">
        <v>139</v>
      </c>
      <c r="C116" s="8"/>
      <c r="D116" s="74">
        <v>0</v>
      </c>
      <c r="F116" s="57"/>
    </row>
    <row r="117" spans="1:4" ht="19.5" customHeight="1">
      <c r="A117" s="40"/>
      <c r="B117" s="41" t="s">
        <v>140</v>
      </c>
      <c r="C117" s="8"/>
      <c r="D117" s="74">
        <v>137</v>
      </c>
    </row>
    <row r="118" spans="1:4" ht="19.5" customHeight="1">
      <c r="A118" s="40"/>
      <c r="B118" s="41" t="s">
        <v>141</v>
      </c>
      <c r="C118" s="8"/>
      <c r="D118" s="74">
        <v>137</v>
      </c>
    </row>
    <row r="119" spans="1:4" ht="19.5" customHeight="1">
      <c r="A119" s="40"/>
      <c r="B119" s="41" t="s">
        <v>142</v>
      </c>
      <c r="C119" s="8"/>
      <c r="D119" s="185">
        <v>59</v>
      </c>
    </row>
    <row r="120" spans="1:4" ht="19.5" customHeight="1">
      <c r="A120" s="40"/>
      <c r="B120" s="41" t="s">
        <v>143</v>
      </c>
      <c r="C120" s="8"/>
      <c r="D120" s="74">
        <v>59</v>
      </c>
    </row>
    <row r="121" spans="1:4" ht="19.5" customHeight="1">
      <c r="A121" s="40"/>
      <c r="B121" s="41" t="s">
        <v>144</v>
      </c>
      <c r="C121" s="8"/>
      <c r="D121" s="74">
        <v>59</v>
      </c>
    </row>
    <row r="122" spans="1:4" ht="19.5" customHeight="1">
      <c r="A122" s="40"/>
      <c r="B122" s="41" t="s">
        <v>145</v>
      </c>
      <c r="C122" s="8"/>
      <c r="D122" s="74">
        <v>273</v>
      </c>
    </row>
    <row r="123" spans="1:4" ht="19.5" customHeight="1">
      <c r="A123" s="40" t="s">
        <v>49</v>
      </c>
      <c r="B123" s="38" t="s">
        <v>31</v>
      </c>
      <c r="C123" s="8"/>
      <c r="D123" s="187">
        <f>SUM(D125:D132)</f>
        <v>784</v>
      </c>
    </row>
    <row r="124" spans="1:3" ht="19.5" customHeight="1">
      <c r="A124" s="40"/>
      <c r="B124" s="223" t="s">
        <v>74</v>
      </c>
      <c r="C124" s="8"/>
    </row>
    <row r="125" spans="1:6" ht="19.5" customHeight="1">
      <c r="A125" s="40"/>
      <c r="B125" s="41" t="s">
        <v>146</v>
      </c>
      <c r="C125" s="8"/>
      <c r="D125" s="74">
        <v>0</v>
      </c>
      <c r="F125" s="53"/>
    </row>
    <row r="126" spans="1:4" ht="19.5" customHeight="1">
      <c r="A126" s="40"/>
      <c r="B126" s="41" t="s">
        <v>147</v>
      </c>
      <c r="C126" s="8"/>
      <c r="D126" s="74">
        <v>148</v>
      </c>
    </row>
    <row r="127" spans="1:4" ht="19.5" customHeight="1">
      <c r="A127" s="40"/>
      <c r="B127" s="41" t="s">
        <v>148</v>
      </c>
      <c r="C127" s="8"/>
      <c r="D127" s="74">
        <v>64</v>
      </c>
    </row>
    <row r="128" spans="1:4" ht="19.5" customHeight="1">
      <c r="A128" s="40"/>
      <c r="B128" s="41" t="s">
        <v>149</v>
      </c>
      <c r="C128" s="8"/>
      <c r="D128" s="74">
        <v>148</v>
      </c>
    </row>
    <row r="129" spans="1:4" ht="19.5" customHeight="1">
      <c r="A129" s="40"/>
      <c r="B129" s="41" t="s">
        <v>150</v>
      </c>
      <c r="C129" s="8"/>
      <c r="D129" s="74">
        <v>148</v>
      </c>
    </row>
    <row r="130" spans="1:4" ht="19.5" customHeight="1">
      <c r="A130" s="40"/>
      <c r="B130" s="41" t="s">
        <v>151</v>
      </c>
      <c r="C130" s="8"/>
      <c r="D130" s="74">
        <v>64</v>
      </c>
    </row>
    <row r="131" spans="1:4" ht="19.5" customHeight="1">
      <c r="A131" s="40"/>
      <c r="B131" s="41" t="s">
        <v>152</v>
      </c>
      <c r="C131" s="8"/>
      <c r="D131" s="74">
        <v>148</v>
      </c>
    </row>
    <row r="132" spans="1:4" ht="19.5" customHeight="1">
      <c r="A132" s="40"/>
      <c r="B132" s="41" t="s">
        <v>153</v>
      </c>
      <c r="C132" s="8"/>
      <c r="D132" s="74">
        <v>64</v>
      </c>
    </row>
    <row r="133" spans="1:4" ht="19.5" customHeight="1">
      <c r="A133" s="40" t="s">
        <v>50</v>
      </c>
      <c r="B133" s="38" t="s">
        <v>32</v>
      </c>
      <c r="C133" s="8"/>
      <c r="D133" s="187">
        <f>SUM(D135:D140)</f>
        <v>635</v>
      </c>
    </row>
    <row r="134" spans="1:3" ht="19.5" customHeight="1">
      <c r="A134" s="40"/>
      <c r="B134" s="223" t="s">
        <v>74</v>
      </c>
      <c r="C134" s="8"/>
    </row>
    <row r="135" spans="1:6" ht="19.5" customHeight="1">
      <c r="A135" s="40"/>
      <c r="B135" s="41" t="s">
        <v>154</v>
      </c>
      <c r="C135" s="8"/>
      <c r="D135" s="74">
        <v>0</v>
      </c>
      <c r="F135" s="53"/>
    </row>
    <row r="136" spans="1:4" ht="19.5" customHeight="1">
      <c r="A136" s="40"/>
      <c r="B136" s="41" t="s">
        <v>155</v>
      </c>
      <c r="C136" s="8"/>
      <c r="D136" s="74">
        <v>295</v>
      </c>
    </row>
    <row r="137" spans="1:4" ht="19.5" customHeight="1">
      <c r="A137" s="40"/>
      <c r="B137" s="41" t="s">
        <v>156</v>
      </c>
      <c r="C137" s="8"/>
      <c r="D137" s="74">
        <v>64</v>
      </c>
    </row>
    <row r="138" spans="1:4" ht="19.5" customHeight="1">
      <c r="A138" s="40"/>
      <c r="B138" s="41" t="s">
        <v>157</v>
      </c>
      <c r="C138" s="8"/>
      <c r="D138" s="185">
        <v>148</v>
      </c>
    </row>
    <row r="139" spans="1:4" ht="19.5" customHeight="1">
      <c r="A139" s="40"/>
      <c r="B139" s="41" t="s">
        <v>158</v>
      </c>
      <c r="C139" s="8"/>
      <c r="D139" s="74">
        <v>64</v>
      </c>
    </row>
    <row r="140" spans="1:4" ht="19.5" customHeight="1">
      <c r="A140" s="40"/>
      <c r="B140" s="41" t="s">
        <v>159</v>
      </c>
      <c r="C140" s="8"/>
      <c r="D140" s="74">
        <v>64</v>
      </c>
    </row>
    <row r="141" spans="1:4" ht="19.5" customHeight="1">
      <c r="A141" s="40" t="s">
        <v>51</v>
      </c>
      <c r="B141" s="38" t="s">
        <v>34</v>
      </c>
      <c r="C141" s="8"/>
      <c r="D141" s="187">
        <f>SUM(D143:D147)</f>
        <v>548</v>
      </c>
    </row>
    <row r="142" spans="1:3" ht="19.5" customHeight="1">
      <c r="A142" s="40"/>
      <c r="B142" s="223" t="s">
        <v>74</v>
      </c>
      <c r="C142" s="8"/>
    </row>
    <row r="143" spans="1:6" ht="19.5" customHeight="1">
      <c r="A143" s="40"/>
      <c r="B143" s="41" t="s">
        <v>160</v>
      </c>
      <c r="C143" s="8"/>
      <c r="D143" s="74">
        <v>0</v>
      </c>
      <c r="F143" s="53"/>
    </row>
    <row r="144" spans="1:4" ht="19.5" customHeight="1">
      <c r="A144" s="40"/>
      <c r="B144" s="41" t="s">
        <v>161</v>
      </c>
      <c r="C144" s="8"/>
      <c r="D144" s="74">
        <v>137</v>
      </c>
    </row>
    <row r="145" spans="1:4" ht="19.5" customHeight="1">
      <c r="A145" s="40"/>
      <c r="B145" s="41" t="s">
        <v>164</v>
      </c>
      <c r="C145" s="8"/>
      <c r="D145" s="74">
        <v>137</v>
      </c>
    </row>
    <row r="146" spans="1:4" ht="19.5" customHeight="1">
      <c r="A146" s="40"/>
      <c r="B146" s="41" t="s">
        <v>162</v>
      </c>
      <c r="C146" s="8"/>
      <c r="D146" s="74">
        <v>137</v>
      </c>
    </row>
    <row r="147" spans="1:4" ht="19.5" customHeight="1">
      <c r="A147" s="40"/>
      <c r="B147" s="41" t="s">
        <v>163</v>
      </c>
      <c r="C147" s="8"/>
      <c r="D147" s="74">
        <v>137</v>
      </c>
    </row>
    <row r="148" spans="1:4" ht="19.5" customHeight="1">
      <c r="A148" s="40" t="s">
        <v>52</v>
      </c>
      <c r="B148" s="38" t="s">
        <v>33</v>
      </c>
      <c r="C148" s="8"/>
      <c r="D148" s="187">
        <f>SUM(D150:D154)</f>
        <v>470</v>
      </c>
    </row>
    <row r="149" spans="1:3" ht="19.5" customHeight="1">
      <c r="A149" s="40"/>
      <c r="B149" s="223" t="s">
        <v>74</v>
      </c>
      <c r="C149" s="8"/>
    </row>
    <row r="150" spans="1:6" ht="19.5" customHeight="1">
      <c r="A150" s="40"/>
      <c r="B150" s="41" t="s">
        <v>165</v>
      </c>
      <c r="C150" s="8"/>
      <c r="D150" s="74">
        <v>0</v>
      </c>
      <c r="F150" s="53"/>
    </row>
    <row r="151" spans="1:4" ht="19.5" customHeight="1">
      <c r="A151" s="40"/>
      <c r="B151" s="41" t="s">
        <v>166</v>
      </c>
      <c r="C151" s="8"/>
      <c r="D151" s="185">
        <v>137</v>
      </c>
    </row>
    <row r="152" spans="1:4" ht="19.5" customHeight="1">
      <c r="A152" s="40"/>
      <c r="B152" s="41" t="s">
        <v>277</v>
      </c>
      <c r="C152" s="8"/>
      <c r="D152" s="74">
        <v>137</v>
      </c>
    </row>
    <row r="153" spans="1:4" ht="19.5" customHeight="1">
      <c r="A153" s="40"/>
      <c r="B153" s="41" t="s">
        <v>167</v>
      </c>
      <c r="C153" s="8"/>
      <c r="D153" s="74">
        <v>137</v>
      </c>
    </row>
    <row r="154" spans="1:4" ht="19.5" customHeight="1">
      <c r="A154" s="40"/>
      <c r="B154" s="41" t="s">
        <v>168</v>
      </c>
      <c r="C154" s="8"/>
      <c r="D154" s="74">
        <v>59</v>
      </c>
    </row>
    <row r="155" spans="1:4" ht="19.5" customHeight="1">
      <c r="A155" s="40"/>
      <c r="B155" s="41"/>
      <c r="C155" s="8"/>
      <c r="D155" s="74"/>
    </row>
    <row r="156" spans="1:4" ht="19.5" customHeight="1">
      <c r="A156" s="40" t="s">
        <v>280</v>
      </c>
      <c r="B156" s="38" t="s">
        <v>178</v>
      </c>
      <c r="C156" s="8"/>
      <c r="D156" s="74">
        <v>523</v>
      </c>
    </row>
    <row r="157" spans="1:4" ht="19.5" customHeight="1">
      <c r="A157" s="40"/>
      <c r="B157" s="41"/>
      <c r="C157" s="8"/>
      <c r="D157" s="74"/>
    </row>
    <row r="158" spans="1:4" s="34" customFormat="1" ht="19.5" customHeight="1">
      <c r="A158" s="39"/>
      <c r="B158" s="35" t="s">
        <v>12</v>
      </c>
      <c r="C158" s="35"/>
      <c r="D158" s="75">
        <f>D14+D21+D27+D33+D44+D51+D60+D71+D81+D92+D99+D114+D123+D133+D141+D148+D156</f>
        <v>11194</v>
      </c>
    </row>
    <row r="159" spans="2:4" ht="18.75">
      <c r="B159" s="30"/>
      <c r="C159" s="30"/>
      <c r="D159" s="76"/>
    </row>
    <row r="160" spans="2:7" ht="18.75">
      <c r="B160" s="30"/>
      <c r="C160" s="30"/>
      <c r="D160" s="76"/>
      <c r="F160" s="60"/>
      <c r="G160" s="60"/>
    </row>
    <row r="161" spans="2:4" ht="18.75">
      <c r="B161" s="30"/>
      <c r="C161" s="30"/>
      <c r="D161" s="76"/>
    </row>
    <row r="162" spans="3:4" ht="18.75">
      <c r="C162" s="30"/>
      <c r="D162" s="186"/>
    </row>
    <row r="163" spans="2:4" ht="18.75">
      <c r="B163" s="30"/>
      <c r="C163" s="30"/>
      <c r="D163" s="74"/>
    </row>
    <row r="164" spans="2:4" ht="18.75">
      <c r="B164" s="30"/>
      <c r="C164" s="30"/>
      <c r="D164" s="74"/>
    </row>
    <row r="165" spans="2:4" ht="18.75">
      <c r="B165" s="30"/>
      <c r="C165" s="30"/>
      <c r="D165" s="69"/>
    </row>
    <row r="166" spans="2:4" ht="18.75">
      <c r="B166" s="30"/>
      <c r="C166" s="30"/>
      <c r="D166" s="74"/>
    </row>
    <row r="167" spans="2:4" ht="18.75">
      <c r="B167" s="30"/>
      <c r="C167" s="30"/>
      <c r="D167" s="74"/>
    </row>
    <row r="168" spans="2:4" ht="18.75">
      <c r="B168" s="30"/>
      <c r="C168" s="30"/>
      <c r="D168" s="74"/>
    </row>
    <row r="169" ht="18.75">
      <c r="D169" s="74"/>
    </row>
  </sheetData>
  <sheetProtection/>
  <mergeCells count="2">
    <mergeCell ref="B9:C9"/>
    <mergeCell ref="A7:D7"/>
  </mergeCells>
  <printOptions horizontalCentered="1"/>
  <pageMargins left="0.85" right="0.76" top="0.38" bottom="0.55" header="0.17" footer="0"/>
  <pageSetup horizontalDpi="600" verticalDpi="600" orientation="portrait" paperSize="9" r:id="rId1"/>
  <headerFooter alignWithMargins="0">
    <oddFooter>&amp;CСтраница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zoomScalePageLayoutView="0" workbookViewId="0" topLeftCell="A1">
      <pane xSplit="3" ySplit="8" topLeftCell="D9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6" sqref="A6:D6"/>
    </sheetView>
  </sheetViews>
  <sheetFormatPr defaultColWidth="9.33203125" defaultRowHeight="12.75"/>
  <cols>
    <col min="1" max="1" width="13.16015625" style="27" customWidth="1"/>
    <col min="2" max="2" width="19.66015625" style="27" customWidth="1"/>
    <col min="3" max="3" width="32.33203125" style="27" customWidth="1"/>
    <col min="4" max="4" width="26.5" style="27" customWidth="1"/>
    <col min="5" max="16384" width="9.33203125" style="27" customWidth="1"/>
  </cols>
  <sheetData>
    <row r="1" spans="2:3" ht="18.75">
      <c r="B1" s="28"/>
      <c r="C1" s="2" t="s">
        <v>284</v>
      </c>
    </row>
    <row r="2" spans="2:3" ht="18.75">
      <c r="B2" s="28"/>
      <c r="C2" s="2" t="s">
        <v>283</v>
      </c>
    </row>
    <row r="3" spans="2:3" ht="18.75">
      <c r="B3" s="28"/>
      <c r="C3" s="2" t="s">
        <v>285</v>
      </c>
    </row>
    <row r="4" spans="2:3" ht="18.75">
      <c r="B4" s="28"/>
      <c r="C4" s="2" t="s">
        <v>286</v>
      </c>
    </row>
    <row r="5" spans="2:4" ht="18.75">
      <c r="B5" s="28"/>
      <c r="C5" s="2"/>
      <c r="D5" s="2"/>
    </row>
    <row r="6" spans="1:4" ht="100.5" customHeight="1">
      <c r="A6" s="330" t="s">
        <v>289</v>
      </c>
      <c r="B6" s="330"/>
      <c r="C6" s="330"/>
      <c r="D6" s="330"/>
    </row>
    <row r="7" spans="2:4" ht="18.75">
      <c r="B7" s="30"/>
      <c r="C7" s="30"/>
      <c r="D7" s="31" t="s">
        <v>8</v>
      </c>
    </row>
    <row r="8" spans="1:4" ht="73.5" customHeight="1">
      <c r="A8" s="178" t="s">
        <v>231</v>
      </c>
      <c r="B8" s="331" t="s">
        <v>278</v>
      </c>
      <c r="C8" s="332"/>
      <c r="D8" s="4" t="s">
        <v>7</v>
      </c>
    </row>
    <row r="9" spans="1:4" ht="19.5" customHeight="1">
      <c r="A9" s="39" t="s">
        <v>35</v>
      </c>
      <c r="B9" s="7" t="s">
        <v>15</v>
      </c>
      <c r="C9" s="17"/>
      <c r="D9" s="36"/>
    </row>
    <row r="10" spans="1:5" ht="19.5" customHeight="1">
      <c r="A10" s="6" t="s">
        <v>36</v>
      </c>
      <c r="B10" s="8" t="s">
        <v>16</v>
      </c>
      <c r="C10" s="8"/>
      <c r="D10" s="182">
        <v>1029</v>
      </c>
      <c r="E10" s="185"/>
    </row>
    <row r="11" spans="1:5" ht="19.5" customHeight="1">
      <c r="A11" s="6" t="s">
        <v>37</v>
      </c>
      <c r="B11" s="8" t="s">
        <v>17</v>
      </c>
      <c r="C11" s="8"/>
      <c r="D11" s="182">
        <v>201</v>
      </c>
      <c r="E11" s="185"/>
    </row>
    <row r="12" spans="1:5" ht="19.5" customHeight="1">
      <c r="A12" s="40" t="s">
        <v>38</v>
      </c>
      <c r="B12" s="7" t="s">
        <v>18</v>
      </c>
      <c r="C12" s="17"/>
      <c r="D12" s="182"/>
      <c r="E12" s="185"/>
    </row>
    <row r="13" spans="1:5" ht="19.5" customHeight="1">
      <c r="A13" s="10" t="s">
        <v>36</v>
      </c>
      <c r="B13" s="8" t="s">
        <v>19</v>
      </c>
      <c r="C13" s="8"/>
      <c r="D13" s="182">
        <v>298</v>
      </c>
      <c r="E13" s="185"/>
    </row>
    <row r="14" spans="1:5" ht="19.5" customHeight="1">
      <c r="A14" s="10" t="s">
        <v>37</v>
      </c>
      <c r="B14" s="11" t="s">
        <v>20</v>
      </c>
      <c r="C14" s="11"/>
      <c r="D14" s="182">
        <v>191</v>
      </c>
      <c r="E14" s="185"/>
    </row>
    <row r="15" spans="1:5" ht="19.5" customHeight="1">
      <c r="A15" s="10" t="s">
        <v>39</v>
      </c>
      <c r="B15" s="3" t="s">
        <v>21</v>
      </c>
      <c r="C15" s="3"/>
      <c r="D15" s="182">
        <v>271</v>
      </c>
      <c r="E15" s="185"/>
    </row>
    <row r="16" spans="1:5" ht="19.5" customHeight="1">
      <c r="A16" s="10" t="s">
        <v>40</v>
      </c>
      <c r="B16" s="11" t="s">
        <v>22</v>
      </c>
      <c r="C16" s="11"/>
      <c r="D16" s="182">
        <v>242</v>
      </c>
      <c r="E16" s="185"/>
    </row>
    <row r="17" spans="1:5" ht="19.5" customHeight="1">
      <c r="A17" s="10" t="s">
        <v>41</v>
      </c>
      <c r="B17" s="8" t="s">
        <v>23</v>
      </c>
      <c r="C17" s="8"/>
      <c r="D17" s="182">
        <v>156</v>
      </c>
      <c r="E17" s="185"/>
    </row>
    <row r="18" spans="1:5" ht="19.5" customHeight="1">
      <c r="A18" s="10" t="s">
        <v>42</v>
      </c>
      <c r="B18" s="8" t="s">
        <v>24</v>
      </c>
      <c r="C18" s="8"/>
      <c r="D18" s="182">
        <v>340</v>
      </c>
      <c r="E18" s="185"/>
    </row>
    <row r="19" spans="1:5" ht="19.5" customHeight="1">
      <c r="A19" s="10" t="s">
        <v>43</v>
      </c>
      <c r="B19" s="8" t="s">
        <v>25</v>
      </c>
      <c r="C19" s="8"/>
      <c r="D19" s="182">
        <v>304</v>
      </c>
      <c r="E19" s="185"/>
    </row>
    <row r="20" spans="1:5" ht="19.5" customHeight="1">
      <c r="A20" s="10" t="s">
        <v>44</v>
      </c>
      <c r="B20" s="8" t="s">
        <v>26</v>
      </c>
      <c r="C20" s="8"/>
      <c r="D20" s="182">
        <v>145</v>
      </c>
      <c r="E20" s="185"/>
    </row>
    <row r="21" spans="1:5" ht="19.5" customHeight="1">
      <c r="A21" s="10" t="s">
        <v>45</v>
      </c>
      <c r="B21" s="8" t="s">
        <v>27</v>
      </c>
      <c r="C21" s="8"/>
      <c r="D21" s="182">
        <v>177</v>
      </c>
      <c r="E21" s="185"/>
    </row>
    <row r="22" spans="1:5" ht="19.5" customHeight="1">
      <c r="A22" s="6" t="s">
        <v>46</v>
      </c>
      <c r="B22" s="8" t="s">
        <v>28</v>
      </c>
      <c r="C22" s="8"/>
      <c r="D22" s="182">
        <v>169</v>
      </c>
      <c r="E22" s="185"/>
    </row>
    <row r="23" spans="1:5" s="33" customFormat="1" ht="19.5" customHeight="1">
      <c r="A23" s="12" t="s">
        <v>47</v>
      </c>
      <c r="B23" s="8" t="s">
        <v>29</v>
      </c>
      <c r="C23" s="8"/>
      <c r="D23" s="182">
        <v>239</v>
      </c>
      <c r="E23" s="74"/>
    </row>
    <row r="24" spans="1:5" ht="19.5" customHeight="1">
      <c r="A24" s="6" t="s">
        <v>48</v>
      </c>
      <c r="B24" s="8" t="s">
        <v>30</v>
      </c>
      <c r="C24" s="8"/>
      <c r="D24" s="182">
        <v>253</v>
      </c>
      <c r="E24" s="185"/>
    </row>
    <row r="25" spans="1:5" ht="19.5" customHeight="1">
      <c r="A25" s="6" t="s">
        <v>49</v>
      </c>
      <c r="B25" s="8" t="s">
        <v>31</v>
      </c>
      <c r="C25" s="8"/>
      <c r="D25" s="182">
        <v>381</v>
      </c>
      <c r="E25" s="185"/>
    </row>
    <row r="26" spans="1:5" ht="19.5" customHeight="1">
      <c r="A26" s="6" t="s">
        <v>50</v>
      </c>
      <c r="B26" s="8" t="s">
        <v>32</v>
      </c>
      <c r="C26" s="8"/>
      <c r="D26" s="182">
        <v>361</v>
      </c>
      <c r="E26" s="185"/>
    </row>
    <row r="27" spans="1:5" ht="19.5" customHeight="1">
      <c r="A27" s="6" t="s">
        <v>51</v>
      </c>
      <c r="B27" s="8" t="s">
        <v>34</v>
      </c>
      <c r="C27" s="8"/>
      <c r="D27" s="182">
        <v>268</v>
      </c>
      <c r="E27" s="185"/>
    </row>
    <row r="28" spans="1:5" ht="19.5" customHeight="1">
      <c r="A28" s="6" t="s">
        <v>52</v>
      </c>
      <c r="B28" s="8" t="s">
        <v>33</v>
      </c>
      <c r="C28" s="8"/>
      <c r="D28" s="182">
        <v>141</v>
      </c>
      <c r="E28" s="185"/>
    </row>
    <row r="29" spans="1:5" ht="19.5" customHeight="1">
      <c r="A29" s="6"/>
      <c r="B29" s="8"/>
      <c r="C29" s="8"/>
      <c r="D29" s="182"/>
      <c r="E29" s="185"/>
    </row>
    <row r="30" spans="1:4" ht="19.5" customHeight="1">
      <c r="A30" s="40" t="s">
        <v>280</v>
      </c>
      <c r="B30" s="38" t="s">
        <v>178</v>
      </c>
      <c r="C30" s="8"/>
      <c r="D30" s="182">
        <v>272</v>
      </c>
    </row>
    <row r="31" spans="1:4" ht="23.25" customHeight="1">
      <c r="A31" s="6"/>
      <c r="B31" s="38"/>
      <c r="C31" s="38"/>
      <c r="D31" s="219"/>
    </row>
    <row r="32" spans="2:4" s="34" customFormat="1" ht="19.5" customHeight="1">
      <c r="B32" s="35" t="s">
        <v>12</v>
      </c>
      <c r="C32" s="35"/>
      <c r="D32" s="176">
        <f>SUM(D10:D30)</f>
        <v>5438</v>
      </c>
    </row>
    <row r="33" spans="2:4" ht="18.75">
      <c r="B33" s="30"/>
      <c r="C33" s="30"/>
      <c r="D33" s="31"/>
    </row>
    <row r="34" spans="2:4" ht="18.75">
      <c r="B34" s="30"/>
      <c r="C34" s="30"/>
      <c r="D34" s="31"/>
    </row>
    <row r="35" spans="2:4" ht="18.75">
      <c r="B35" s="30"/>
      <c r="C35" s="30"/>
      <c r="D35" s="31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  <row r="39" spans="2:3" ht="18.75">
      <c r="B39" s="30"/>
      <c r="C39" s="30"/>
    </row>
    <row r="40" spans="2:3" ht="18.75">
      <c r="B40" s="30"/>
      <c r="C40" s="30"/>
    </row>
    <row r="41" spans="2:3" ht="18.75">
      <c r="B41" s="30"/>
      <c r="C41" s="30"/>
    </row>
    <row r="42" spans="2:3" ht="18.75">
      <c r="B42" s="30"/>
      <c r="C42" s="30"/>
    </row>
  </sheetData>
  <sheetProtection/>
  <mergeCells count="2">
    <mergeCell ref="B8:C8"/>
    <mergeCell ref="A6:D6"/>
  </mergeCells>
  <printOptions horizontalCentered="1"/>
  <pageMargins left="0.67" right="0.5905511811023623" top="0.6" bottom="0.7874015748031497" header="0.17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65" zoomScaleNormal="65" zoomScalePageLayoutView="0" workbookViewId="0" topLeftCell="A6">
      <selection activeCell="B34" sqref="B34"/>
    </sheetView>
  </sheetViews>
  <sheetFormatPr defaultColWidth="9.33203125" defaultRowHeight="12.75"/>
  <cols>
    <col min="1" max="1" width="15" style="27" customWidth="1"/>
    <col min="2" max="2" width="18.5" style="27" customWidth="1"/>
    <col min="3" max="3" width="32.33203125" style="27" customWidth="1"/>
    <col min="4" max="4" width="17" style="27" customWidth="1"/>
    <col min="5" max="5" width="23.5" style="27" customWidth="1"/>
    <col min="6" max="16384" width="9.33203125" style="27" customWidth="1"/>
  </cols>
  <sheetData>
    <row r="1" ht="17.25" customHeight="1">
      <c r="C1" s="2" t="s">
        <v>292</v>
      </c>
    </row>
    <row r="2" ht="17.25" customHeight="1">
      <c r="C2" s="2" t="s">
        <v>283</v>
      </c>
    </row>
    <row r="3" ht="17.25" customHeight="1">
      <c r="C3" s="2" t="s">
        <v>285</v>
      </c>
    </row>
    <row r="4" ht="17.25" customHeight="1">
      <c r="C4" s="2" t="s">
        <v>286</v>
      </c>
    </row>
    <row r="5" spans="1:5" ht="246.75" customHeight="1">
      <c r="A5" s="330" t="s">
        <v>294</v>
      </c>
      <c r="B5" s="330"/>
      <c r="C5" s="330"/>
      <c r="D5" s="330"/>
      <c r="E5" s="330"/>
    </row>
    <row r="6" spans="2:5" ht="17.25" customHeight="1">
      <c r="B6" s="30"/>
      <c r="C6" s="30"/>
      <c r="D6" s="30"/>
      <c r="E6" s="31" t="s">
        <v>8</v>
      </c>
    </row>
    <row r="7" spans="1:5" ht="46.5" customHeight="1">
      <c r="A7" s="178" t="s">
        <v>231</v>
      </c>
      <c r="B7" s="333" t="s">
        <v>278</v>
      </c>
      <c r="C7" s="334"/>
      <c r="D7" s="329"/>
      <c r="E7" s="46" t="s">
        <v>7</v>
      </c>
    </row>
    <row r="8" spans="1:5" ht="19.5" customHeight="1">
      <c r="A8" s="39" t="s">
        <v>35</v>
      </c>
      <c r="B8" s="48" t="s">
        <v>15</v>
      </c>
      <c r="C8" s="49"/>
      <c r="D8" s="49"/>
      <c r="E8" s="53"/>
    </row>
    <row r="9" spans="1:5" ht="19.5" customHeight="1">
      <c r="A9" s="6" t="s">
        <v>36</v>
      </c>
      <c r="B9" s="44" t="s">
        <v>16</v>
      </c>
      <c r="C9" s="44"/>
      <c r="D9" s="220"/>
      <c r="E9" s="185"/>
    </row>
    <row r="10" spans="1:5" ht="19.5" customHeight="1">
      <c r="A10" s="6" t="s">
        <v>37</v>
      </c>
      <c r="B10" s="44" t="s">
        <v>17</v>
      </c>
      <c r="C10" s="44"/>
      <c r="D10" s="220"/>
      <c r="E10" s="185"/>
    </row>
    <row r="11" spans="1:5" ht="19.5" customHeight="1">
      <c r="A11" s="40" t="s">
        <v>38</v>
      </c>
      <c r="B11" s="48" t="s">
        <v>18</v>
      </c>
      <c r="C11" s="49"/>
      <c r="D11" s="221"/>
      <c r="E11" s="185"/>
    </row>
    <row r="12" spans="1:5" ht="19.5" customHeight="1">
      <c r="A12" s="10" t="s">
        <v>36</v>
      </c>
      <c r="B12" s="44" t="s">
        <v>19</v>
      </c>
      <c r="C12" s="44"/>
      <c r="D12" s="220"/>
      <c r="E12" s="185">
        <v>60</v>
      </c>
    </row>
    <row r="13" spans="1:5" ht="19.5" customHeight="1">
      <c r="A13" s="10" t="s">
        <v>37</v>
      </c>
      <c r="B13" s="11" t="s">
        <v>20</v>
      </c>
      <c r="C13" s="11"/>
      <c r="D13" s="222"/>
      <c r="E13" s="185"/>
    </row>
    <row r="14" spans="1:5" ht="19.5" customHeight="1">
      <c r="A14" s="10" t="s">
        <v>39</v>
      </c>
      <c r="B14" s="44" t="s">
        <v>21</v>
      </c>
      <c r="C14" s="44"/>
      <c r="D14" s="220"/>
      <c r="E14" s="185"/>
    </row>
    <row r="15" spans="1:5" ht="19.5" customHeight="1">
      <c r="A15" s="10" t="s">
        <v>40</v>
      </c>
      <c r="B15" s="11" t="s">
        <v>22</v>
      </c>
      <c r="C15" s="11"/>
      <c r="D15" s="222"/>
      <c r="E15" s="185"/>
    </row>
    <row r="16" spans="1:5" ht="19.5" customHeight="1">
      <c r="A16" s="10" t="s">
        <v>41</v>
      </c>
      <c r="B16" s="44" t="s">
        <v>23</v>
      </c>
      <c r="C16" s="44"/>
      <c r="D16" s="220"/>
      <c r="E16" s="185"/>
    </row>
    <row r="17" spans="1:5" ht="19.5" customHeight="1">
      <c r="A17" s="10" t="s">
        <v>42</v>
      </c>
      <c r="B17" s="44" t="s">
        <v>24</v>
      </c>
      <c r="C17" s="44"/>
      <c r="D17" s="220"/>
      <c r="E17" s="185"/>
    </row>
    <row r="18" spans="1:5" ht="19.5" customHeight="1">
      <c r="A18" s="10" t="s">
        <v>43</v>
      </c>
      <c r="B18" s="44" t="s">
        <v>25</v>
      </c>
      <c r="C18" s="44"/>
      <c r="D18" s="220"/>
      <c r="E18" s="185"/>
    </row>
    <row r="19" spans="1:5" ht="19.5" customHeight="1">
      <c r="A19" s="10" t="s">
        <v>44</v>
      </c>
      <c r="B19" s="44" t="s">
        <v>26</v>
      </c>
      <c r="C19" s="44"/>
      <c r="D19" s="220"/>
      <c r="E19" s="185">
        <v>80</v>
      </c>
    </row>
    <row r="20" spans="1:5" ht="19.5" customHeight="1">
      <c r="A20" s="10" t="s">
        <v>45</v>
      </c>
      <c r="B20" s="44" t="s">
        <v>27</v>
      </c>
      <c r="C20" s="44"/>
      <c r="D20" s="220"/>
      <c r="E20" s="185"/>
    </row>
    <row r="21" spans="1:5" ht="19.5" customHeight="1">
      <c r="A21" s="6" t="s">
        <v>46</v>
      </c>
      <c r="B21" s="44" t="s">
        <v>28</v>
      </c>
      <c r="C21" s="44"/>
      <c r="D21" s="220"/>
      <c r="E21" s="185"/>
    </row>
    <row r="22" spans="1:5" ht="19.5" customHeight="1">
      <c r="A22" s="6" t="s">
        <v>47</v>
      </c>
      <c r="B22" s="44" t="s">
        <v>29</v>
      </c>
      <c r="C22" s="44"/>
      <c r="D22" s="220"/>
      <c r="E22" s="185"/>
    </row>
    <row r="23" spans="1:5" ht="19.5" customHeight="1">
      <c r="A23" s="6" t="s">
        <v>48</v>
      </c>
      <c r="B23" s="44" t="s">
        <v>30</v>
      </c>
      <c r="C23" s="44"/>
      <c r="D23" s="220"/>
      <c r="E23" s="185"/>
    </row>
    <row r="24" spans="1:5" ht="19.5" customHeight="1">
      <c r="A24" s="6" t="s">
        <v>49</v>
      </c>
      <c r="B24" s="44" t="s">
        <v>31</v>
      </c>
      <c r="C24" s="44"/>
      <c r="D24" s="220"/>
      <c r="E24" s="185"/>
    </row>
    <row r="25" spans="1:5" ht="19.5" customHeight="1">
      <c r="A25" s="6" t="s">
        <v>50</v>
      </c>
      <c r="B25" s="44" t="s">
        <v>32</v>
      </c>
      <c r="C25" s="44"/>
      <c r="D25" s="220"/>
      <c r="E25" s="185">
        <v>9</v>
      </c>
    </row>
    <row r="26" spans="1:5" ht="19.5" customHeight="1">
      <c r="A26" s="6" t="s">
        <v>51</v>
      </c>
      <c r="B26" s="8" t="s">
        <v>34</v>
      </c>
      <c r="C26" s="44"/>
      <c r="D26" s="220"/>
      <c r="E26" s="185"/>
    </row>
    <row r="27" spans="1:5" ht="19.5" customHeight="1">
      <c r="A27" s="6" t="s">
        <v>52</v>
      </c>
      <c r="B27" s="8" t="s">
        <v>33</v>
      </c>
      <c r="C27" s="44"/>
      <c r="D27" s="220"/>
      <c r="E27" s="185"/>
    </row>
    <row r="28" spans="1:5" ht="3" customHeight="1">
      <c r="A28" s="6"/>
      <c r="B28" s="44"/>
      <c r="C28" s="44"/>
      <c r="D28" s="220"/>
      <c r="E28" s="185"/>
    </row>
    <row r="29" spans="1:5" ht="19.5" customHeight="1">
      <c r="A29" s="40" t="s">
        <v>280</v>
      </c>
      <c r="B29" s="38" t="s">
        <v>178</v>
      </c>
      <c r="C29" s="44"/>
      <c r="D29" s="220"/>
      <c r="E29" s="185">
        <f>214-149</f>
        <v>65</v>
      </c>
    </row>
    <row r="30" spans="1:5" ht="4.5" customHeight="1">
      <c r="A30" s="6"/>
      <c r="B30" s="52"/>
      <c r="C30" s="52"/>
      <c r="D30" s="221"/>
      <c r="E30" s="75"/>
    </row>
    <row r="31" spans="2:5" s="54" customFormat="1" ht="19.5" customHeight="1">
      <c r="B31" s="55" t="s">
        <v>12</v>
      </c>
      <c r="C31" s="55"/>
      <c r="D31" s="55"/>
      <c r="E31" s="207">
        <f>SUM(E9:E29)</f>
        <v>214</v>
      </c>
    </row>
    <row r="32" spans="2:4" ht="18.75">
      <c r="B32" s="30"/>
      <c r="C32" s="30"/>
      <c r="D32" s="30"/>
    </row>
    <row r="33" spans="2:4" ht="18.75">
      <c r="B33" s="30"/>
      <c r="C33" s="30"/>
      <c r="D33" s="30"/>
    </row>
    <row r="34" spans="2:4" ht="18.75">
      <c r="B34" s="30"/>
      <c r="C34" s="30"/>
      <c r="D34" s="30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  <row r="41" spans="2:4" ht="18.75">
      <c r="B41" s="30"/>
      <c r="C41" s="30"/>
      <c r="D41" s="30"/>
    </row>
  </sheetData>
  <sheetProtection/>
  <mergeCells count="2">
    <mergeCell ref="A5:E5"/>
    <mergeCell ref="B7:D7"/>
  </mergeCells>
  <printOptions horizontalCentered="1"/>
  <pageMargins left="0.27" right="0.5905511811023623" top="0.31496062992125984" bottom="0.31496062992125984" header="0.2362204724409449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A6" sqref="A6:E6"/>
    </sheetView>
  </sheetViews>
  <sheetFormatPr defaultColWidth="9.33203125" defaultRowHeight="12.75"/>
  <cols>
    <col min="1" max="1" width="13" style="27" customWidth="1"/>
    <col min="2" max="2" width="24.16015625" style="27" customWidth="1"/>
    <col min="3" max="3" width="32.33203125" style="27" customWidth="1"/>
    <col min="4" max="4" width="28.66015625" style="27" customWidth="1"/>
    <col min="5" max="5" width="27.66015625" style="27" customWidth="1"/>
    <col min="6" max="16384" width="9.33203125" style="27" customWidth="1"/>
  </cols>
  <sheetData>
    <row r="1" spans="2:5" ht="18.75">
      <c r="B1" s="28"/>
      <c r="C1" s="347" t="s">
        <v>322</v>
      </c>
      <c r="D1" s="347"/>
      <c r="E1" s="347"/>
    </row>
    <row r="2" spans="2:5" ht="18.75">
      <c r="B2" s="28"/>
      <c r="C2" s="347" t="s">
        <v>321</v>
      </c>
      <c r="D2" s="347"/>
      <c r="E2" s="347"/>
    </row>
    <row r="3" spans="2:5" ht="18.75">
      <c r="B3" s="28"/>
      <c r="C3" s="347" t="s">
        <v>323</v>
      </c>
      <c r="D3" s="347"/>
      <c r="E3" s="347"/>
    </row>
    <row r="4" spans="2:5" s="1" customFormat="1" ht="18.75">
      <c r="B4" s="19"/>
      <c r="C4" s="347" t="s">
        <v>344</v>
      </c>
      <c r="D4" s="347"/>
      <c r="E4" s="347"/>
    </row>
    <row r="5" spans="2:11" ht="11.25" customHeight="1">
      <c r="B5" s="28"/>
      <c r="C5" s="2"/>
      <c r="D5" s="2"/>
      <c r="F5" s="224"/>
      <c r="G5" s="224"/>
      <c r="K5" s="224"/>
    </row>
    <row r="6" spans="1:5" ht="119.25" customHeight="1">
      <c r="A6" s="346" t="s">
        <v>312</v>
      </c>
      <c r="B6" s="346"/>
      <c r="C6" s="346"/>
      <c r="D6" s="346"/>
      <c r="E6" s="346"/>
    </row>
    <row r="7" spans="2:5" ht="16.5" customHeight="1">
      <c r="B7" s="30"/>
      <c r="C7" s="30"/>
      <c r="E7" s="31" t="s">
        <v>8</v>
      </c>
    </row>
    <row r="8" spans="1:5" ht="33.75" customHeight="1">
      <c r="A8" s="335" t="s">
        <v>320</v>
      </c>
      <c r="B8" s="338" t="s">
        <v>278</v>
      </c>
      <c r="C8" s="339"/>
      <c r="D8" s="344" t="s">
        <v>304</v>
      </c>
      <c r="E8" s="345"/>
    </row>
    <row r="9" spans="1:5" ht="19.5" customHeight="1" hidden="1">
      <c r="A9" s="336"/>
      <c r="B9" s="340"/>
      <c r="C9" s="341"/>
      <c r="D9" s="307"/>
      <c r="E9" s="308"/>
    </row>
    <row r="10" spans="1:5" ht="289.5" customHeight="1">
      <c r="A10" s="337"/>
      <c r="B10" s="342"/>
      <c r="C10" s="343"/>
      <c r="D10" s="298" t="s">
        <v>313</v>
      </c>
      <c r="E10" s="298" t="s">
        <v>314</v>
      </c>
    </row>
    <row r="11" spans="1:5" ht="19.5" customHeight="1">
      <c r="A11" s="6" t="s">
        <v>36</v>
      </c>
      <c r="B11" s="8" t="s">
        <v>16</v>
      </c>
      <c r="C11" s="8"/>
      <c r="D11" s="295">
        <v>48841</v>
      </c>
      <c r="E11" s="305">
        <v>26791</v>
      </c>
    </row>
    <row r="12" spans="1:5" ht="19.5" customHeight="1">
      <c r="A12" s="6" t="s">
        <v>37</v>
      </c>
      <c r="B12" s="8" t="s">
        <v>17</v>
      </c>
      <c r="C12" s="8"/>
      <c r="D12" s="295">
        <v>12765</v>
      </c>
      <c r="E12" s="305">
        <v>4491</v>
      </c>
    </row>
    <row r="13" spans="1:5" ht="19.5" customHeight="1" hidden="1">
      <c r="A13" s="10" t="s">
        <v>38</v>
      </c>
      <c r="B13" s="7" t="s">
        <v>18</v>
      </c>
      <c r="C13" s="17"/>
      <c r="D13" s="295"/>
      <c r="E13" s="305"/>
    </row>
    <row r="14" spans="1:5" ht="19.5" customHeight="1">
      <c r="A14" s="10" t="s">
        <v>39</v>
      </c>
      <c r="B14" s="8" t="s">
        <v>19</v>
      </c>
      <c r="C14" s="8"/>
      <c r="D14" s="295">
        <v>2044</v>
      </c>
      <c r="E14" s="305">
        <v>1141</v>
      </c>
    </row>
    <row r="15" spans="1:5" ht="19.5" customHeight="1">
      <c r="A15" s="10" t="s">
        <v>40</v>
      </c>
      <c r="B15" s="11" t="s">
        <v>20</v>
      </c>
      <c r="C15" s="11"/>
      <c r="D15" s="295">
        <v>2613</v>
      </c>
      <c r="E15" s="305">
        <v>882</v>
      </c>
    </row>
    <row r="16" spans="1:5" ht="19.5" customHeight="1">
      <c r="A16" s="10" t="s">
        <v>41</v>
      </c>
      <c r="B16" s="3" t="s">
        <v>21</v>
      </c>
      <c r="C16" s="3"/>
      <c r="D16" s="295">
        <v>14210</v>
      </c>
      <c r="E16" s="305">
        <v>1513</v>
      </c>
    </row>
    <row r="17" spans="1:5" ht="19.5" customHeight="1">
      <c r="A17" s="10" t="s">
        <v>42</v>
      </c>
      <c r="B17" s="11" t="s">
        <v>22</v>
      </c>
      <c r="C17" s="11"/>
      <c r="D17" s="295">
        <v>11116</v>
      </c>
      <c r="E17" s="305">
        <v>4940</v>
      </c>
    </row>
    <row r="18" spans="1:5" ht="19.5" customHeight="1">
      <c r="A18" s="10" t="s">
        <v>43</v>
      </c>
      <c r="B18" s="8" t="s">
        <v>23</v>
      </c>
      <c r="C18" s="8"/>
      <c r="D18" s="295">
        <v>3990</v>
      </c>
      <c r="E18" s="305">
        <v>1220</v>
      </c>
    </row>
    <row r="19" spans="1:5" ht="19.5" customHeight="1">
      <c r="A19" s="10" t="s">
        <v>44</v>
      </c>
      <c r="B19" s="8" t="s">
        <v>24</v>
      </c>
      <c r="C19" s="8"/>
      <c r="D19" s="295">
        <v>6878</v>
      </c>
      <c r="E19" s="305">
        <v>655</v>
      </c>
    </row>
    <row r="20" spans="1:5" ht="19.5" customHeight="1">
      <c r="A20" s="10" t="s">
        <v>45</v>
      </c>
      <c r="B20" s="8" t="s">
        <v>25</v>
      </c>
      <c r="C20" s="8"/>
      <c r="D20" s="295">
        <v>18862</v>
      </c>
      <c r="E20" s="305">
        <v>4157</v>
      </c>
    </row>
    <row r="21" spans="1:5" ht="19.5" customHeight="1">
      <c r="A21" s="10" t="s">
        <v>46</v>
      </c>
      <c r="B21" s="8" t="s">
        <v>26</v>
      </c>
      <c r="C21" s="8"/>
      <c r="D21" s="295">
        <v>10229</v>
      </c>
      <c r="E21" s="305">
        <v>2151</v>
      </c>
    </row>
    <row r="22" spans="1:5" ht="19.5" customHeight="1">
      <c r="A22" s="10" t="s">
        <v>47</v>
      </c>
      <c r="B22" s="8" t="s">
        <v>27</v>
      </c>
      <c r="C22" s="8"/>
      <c r="D22" s="295">
        <v>10372</v>
      </c>
      <c r="E22" s="305">
        <v>3411</v>
      </c>
    </row>
    <row r="23" spans="1:5" ht="19.5" customHeight="1">
      <c r="A23" s="6" t="s">
        <v>48</v>
      </c>
      <c r="B23" s="8" t="s">
        <v>28</v>
      </c>
      <c r="C23" s="8"/>
      <c r="D23" s="295">
        <v>7289</v>
      </c>
      <c r="E23" s="305">
        <v>1042</v>
      </c>
    </row>
    <row r="24" spans="1:5" s="33" customFormat="1" ht="19.5" customHeight="1">
      <c r="A24" s="12" t="s">
        <v>49</v>
      </c>
      <c r="B24" s="8" t="s">
        <v>29</v>
      </c>
      <c r="C24" s="8"/>
      <c r="D24" s="295">
        <v>12714</v>
      </c>
      <c r="E24" s="306">
        <v>1700</v>
      </c>
    </row>
    <row r="25" spans="1:5" ht="19.5" customHeight="1">
      <c r="A25" s="6" t="s">
        <v>50</v>
      </c>
      <c r="B25" s="8" t="s">
        <v>30</v>
      </c>
      <c r="C25" s="8"/>
      <c r="D25" s="295">
        <v>8547</v>
      </c>
      <c r="E25" s="305">
        <v>2752</v>
      </c>
    </row>
    <row r="26" spans="1:5" ht="19.5" customHeight="1">
      <c r="A26" s="6" t="s">
        <v>51</v>
      </c>
      <c r="B26" s="8" t="s">
        <v>31</v>
      </c>
      <c r="C26" s="8"/>
      <c r="D26" s="295">
        <v>5565</v>
      </c>
      <c r="E26" s="305">
        <v>1895</v>
      </c>
    </row>
    <row r="27" spans="1:5" ht="19.5" customHeight="1">
      <c r="A27" s="6" t="s">
        <v>52</v>
      </c>
      <c r="B27" s="8" t="s">
        <v>32</v>
      </c>
      <c r="C27" s="8"/>
      <c r="D27" s="295">
        <v>10481</v>
      </c>
      <c r="E27" s="305">
        <v>2040</v>
      </c>
    </row>
    <row r="28" spans="1:5" ht="19.5" customHeight="1">
      <c r="A28" s="6" t="s">
        <v>296</v>
      </c>
      <c r="B28" s="8" t="s">
        <v>34</v>
      </c>
      <c r="C28" s="8"/>
      <c r="D28" s="295">
        <v>3807</v>
      </c>
      <c r="E28" s="305">
        <v>343</v>
      </c>
    </row>
    <row r="29" spans="1:5" ht="19.5" customHeight="1">
      <c r="A29" s="6" t="s">
        <v>297</v>
      </c>
      <c r="B29" s="8" t="s">
        <v>33</v>
      </c>
      <c r="C29" s="8"/>
      <c r="D29" s="295">
        <v>8568</v>
      </c>
      <c r="E29" s="305">
        <v>0</v>
      </c>
    </row>
    <row r="30" spans="1:5" ht="1.5" customHeight="1">
      <c r="A30" s="6"/>
      <c r="B30" s="8"/>
      <c r="C30" s="8"/>
      <c r="D30" s="295"/>
      <c r="E30" s="185"/>
    </row>
    <row r="31" spans="1:5" ht="19.5" customHeight="1">
      <c r="A31" s="40"/>
      <c r="B31" s="38" t="s">
        <v>178</v>
      </c>
      <c r="C31" s="8"/>
      <c r="D31" s="295">
        <v>0</v>
      </c>
      <c r="E31" s="295">
        <v>0</v>
      </c>
    </row>
    <row r="32" spans="1:4" ht="3.75" customHeight="1">
      <c r="A32" s="6"/>
      <c r="B32" s="38"/>
      <c r="C32" s="38"/>
      <c r="D32" s="209"/>
    </row>
    <row r="33" spans="2:5" s="34" customFormat="1" ht="19.5" customHeight="1">
      <c r="B33" s="35" t="s">
        <v>12</v>
      </c>
      <c r="C33" s="35"/>
      <c r="D33" s="296">
        <f>SUM(D11:D31)</f>
        <v>198891</v>
      </c>
      <c r="E33" s="296">
        <f>SUM(E11:E31)</f>
        <v>61124</v>
      </c>
    </row>
    <row r="34" spans="2:4" ht="18.75">
      <c r="B34" s="30"/>
      <c r="C34" s="30"/>
      <c r="D34" s="30"/>
    </row>
    <row r="35" spans="2:4" ht="18.75">
      <c r="B35" s="30"/>
      <c r="C35" s="30"/>
      <c r="D35" s="30"/>
    </row>
    <row r="36" spans="2:4" ht="18.75">
      <c r="B36" s="30"/>
      <c r="C36" s="30"/>
      <c r="D36" s="297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  <row r="41" spans="2:4" ht="18.75">
      <c r="B41" s="30"/>
      <c r="C41" s="30"/>
      <c r="D41" s="30"/>
    </row>
    <row r="42" spans="2:4" ht="18.75">
      <c r="B42" s="30"/>
      <c r="C42" s="30"/>
      <c r="D42" s="30"/>
    </row>
    <row r="43" spans="2:4" ht="18.75">
      <c r="B43" s="30"/>
      <c r="C43" s="30"/>
      <c r="D43" s="30"/>
    </row>
  </sheetData>
  <sheetProtection/>
  <mergeCells count="8">
    <mergeCell ref="A8:A10"/>
    <mergeCell ref="B8:C10"/>
    <mergeCell ref="D8:E8"/>
    <mergeCell ref="A6:E6"/>
    <mergeCell ref="C1:E1"/>
    <mergeCell ref="C2:E2"/>
    <mergeCell ref="C3:E3"/>
    <mergeCell ref="C4:E4"/>
  </mergeCells>
  <printOptions horizontalCentered="1"/>
  <pageMargins left="0.7086614173228347" right="0.1968503937007874" top="0.31496062992125984" bottom="0.1968503937007874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1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66015625" defaultRowHeight="12.75"/>
  <cols>
    <col min="1" max="1" width="4.83203125" style="1" customWidth="1"/>
    <col min="2" max="2" width="24.16015625" style="1" customWidth="1"/>
    <col min="3" max="3" width="32.33203125" style="1" customWidth="1"/>
    <col min="4" max="4" width="24.16015625" style="1" customWidth="1"/>
    <col min="5" max="16384" width="10.66015625" style="1" customWidth="1"/>
  </cols>
  <sheetData>
    <row r="1" spans="2:4" ht="18.75">
      <c r="B1" s="19"/>
      <c r="C1" s="2" t="s">
        <v>248</v>
      </c>
      <c r="D1" s="20"/>
    </row>
    <row r="2" spans="2:4" ht="18.75">
      <c r="B2" s="19"/>
      <c r="C2" s="2" t="s">
        <v>244</v>
      </c>
      <c r="D2" s="20"/>
    </row>
    <row r="3" spans="2:4" ht="18.75">
      <c r="B3" s="19"/>
      <c r="D3" s="21"/>
    </row>
    <row r="4" ht="17.25" customHeight="1"/>
    <row r="5" spans="1:4" ht="86.25" customHeight="1">
      <c r="A5" s="321" t="s">
        <v>2</v>
      </c>
      <c r="B5" s="321"/>
      <c r="C5" s="321"/>
      <c r="D5" s="321"/>
    </row>
    <row r="6" spans="2:4" ht="35.25" customHeight="1">
      <c r="B6" s="3"/>
      <c r="C6" s="3"/>
      <c r="D6" s="15" t="s">
        <v>8</v>
      </c>
    </row>
    <row r="7" spans="1:4" s="5" customFormat="1" ht="60" customHeight="1">
      <c r="A7" s="177" t="s">
        <v>231</v>
      </c>
      <c r="B7" s="316" t="s">
        <v>172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18">
        <v>0</v>
      </c>
    </row>
    <row r="10" spans="1:4" ht="19.5" customHeight="1">
      <c r="A10" s="6" t="s">
        <v>37</v>
      </c>
      <c r="B10" s="8" t="s">
        <v>17</v>
      </c>
      <c r="C10" s="8"/>
      <c r="D10" s="18">
        <v>0</v>
      </c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18">
        <v>0</v>
      </c>
    </row>
    <row r="13" spans="1:4" ht="19.5" customHeight="1">
      <c r="A13" s="10" t="s">
        <v>37</v>
      </c>
      <c r="B13" s="11" t="s">
        <v>20</v>
      </c>
      <c r="C13" s="11"/>
      <c r="D13" s="18">
        <v>0</v>
      </c>
    </row>
    <row r="14" spans="1:4" ht="19.5" customHeight="1">
      <c r="A14" s="10" t="s">
        <v>39</v>
      </c>
      <c r="B14" s="3" t="s">
        <v>21</v>
      </c>
      <c r="C14" s="3"/>
      <c r="D14" s="18">
        <v>90</v>
      </c>
    </row>
    <row r="15" spans="1:4" ht="19.5" customHeight="1">
      <c r="A15" s="10" t="s">
        <v>40</v>
      </c>
      <c r="B15" s="11" t="s">
        <v>22</v>
      </c>
      <c r="C15" s="11"/>
      <c r="D15" s="18">
        <v>0</v>
      </c>
    </row>
    <row r="16" spans="1:4" ht="19.5" customHeight="1">
      <c r="A16" s="10" t="s">
        <v>41</v>
      </c>
      <c r="B16" s="8" t="s">
        <v>23</v>
      </c>
      <c r="C16" s="8"/>
      <c r="D16" s="18">
        <v>0</v>
      </c>
    </row>
    <row r="17" spans="1:4" ht="19.5" customHeight="1">
      <c r="A17" s="10" t="s">
        <v>42</v>
      </c>
      <c r="B17" s="8" t="s">
        <v>24</v>
      </c>
      <c r="C17" s="8"/>
      <c r="D17" s="18">
        <v>0</v>
      </c>
    </row>
    <row r="18" spans="1:4" ht="19.5" customHeight="1">
      <c r="A18" s="10" t="s">
        <v>43</v>
      </c>
      <c r="B18" s="8" t="s">
        <v>25</v>
      </c>
      <c r="C18" s="8"/>
      <c r="D18" s="18">
        <v>0</v>
      </c>
    </row>
    <row r="19" spans="1:4" ht="19.5" customHeight="1">
      <c r="A19" s="10" t="s">
        <v>44</v>
      </c>
      <c r="B19" s="8" t="s">
        <v>26</v>
      </c>
      <c r="C19" s="8"/>
      <c r="D19" s="18">
        <v>90</v>
      </c>
    </row>
    <row r="20" spans="1:4" ht="19.5" customHeight="1">
      <c r="A20" s="10" t="s">
        <v>45</v>
      </c>
      <c r="B20" s="8" t="s">
        <v>27</v>
      </c>
      <c r="C20" s="8"/>
      <c r="D20" s="18">
        <v>90</v>
      </c>
    </row>
    <row r="21" spans="1:4" ht="19.5" customHeight="1">
      <c r="A21" s="6" t="s">
        <v>46</v>
      </c>
      <c r="B21" s="8" t="s">
        <v>28</v>
      </c>
      <c r="C21" s="8"/>
      <c r="D21" s="18">
        <v>0</v>
      </c>
    </row>
    <row r="22" spans="1:4" ht="19.5" customHeight="1">
      <c r="A22" s="12" t="s">
        <v>47</v>
      </c>
      <c r="B22" s="8" t="s">
        <v>29</v>
      </c>
      <c r="C22" s="8"/>
      <c r="D22" s="18">
        <v>0</v>
      </c>
    </row>
    <row r="23" spans="1:4" ht="19.5" customHeight="1">
      <c r="A23" s="6" t="s">
        <v>48</v>
      </c>
      <c r="B23" s="8" t="s">
        <v>30</v>
      </c>
      <c r="C23" s="8"/>
      <c r="D23" s="18">
        <v>90</v>
      </c>
    </row>
    <row r="24" spans="1:4" ht="19.5" customHeight="1">
      <c r="A24" s="6" t="s">
        <v>49</v>
      </c>
      <c r="B24" s="8" t="s">
        <v>31</v>
      </c>
      <c r="C24" s="8"/>
      <c r="D24" s="18">
        <v>0</v>
      </c>
    </row>
    <row r="25" spans="1:4" ht="19.5" customHeight="1">
      <c r="A25" s="6" t="s">
        <v>50</v>
      </c>
      <c r="B25" s="8" t="s">
        <v>32</v>
      </c>
      <c r="C25" s="8"/>
      <c r="D25" s="18">
        <v>0</v>
      </c>
    </row>
    <row r="26" spans="1:4" ht="19.5" customHeight="1">
      <c r="A26" s="6" t="s">
        <v>51</v>
      </c>
      <c r="B26" s="8" t="s">
        <v>34</v>
      </c>
      <c r="C26" s="8"/>
      <c r="D26" s="18">
        <v>0</v>
      </c>
    </row>
    <row r="27" spans="1:4" ht="19.5" customHeight="1">
      <c r="A27" s="6" t="s">
        <v>52</v>
      </c>
      <c r="B27" s="8" t="s">
        <v>33</v>
      </c>
      <c r="C27" s="8"/>
      <c r="D27" s="18">
        <v>0</v>
      </c>
    </row>
    <row r="28" spans="2:4" s="13" customFormat="1" ht="19.5" customHeight="1">
      <c r="B28" s="14" t="s">
        <v>12</v>
      </c>
      <c r="C28" s="14"/>
      <c r="D28" s="179">
        <f>SUM(D9:D27)</f>
        <v>360</v>
      </c>
    </row>
    <row r="29" ht="18.75">
      <c r="D29" s="25"/>
    </row>
    <row r="30" ht="18.75">
      <c r="D30" s="26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8"/>
  <sheetViews>
    <sheetView zoomScale="75" zoomScaleNormal="75" zoomScalePageLayoutView="0" workbookViewId="0" topLeftCell="A1">
      <selection activeCell="C16" sqref="C16"/>
    </sheetView>
  </sheetViews>
  <sheetFormatPr defaultColWidth="9.33203125" defaultRowHeight="12.75"/>
  <cols>
    <col min="1" max="1" width="10" style="225" customWidth="1"/>
    <col min="2" max="2" width="16.5" style="225" customWidth="1"/>
    <col min="3" max="3" width="48.66015625" style="225" customWidth="1"/>
    <col min="4" max="4" width="22.83203125" style="225" customWidth="1"/>
    <col min="5" max="5" width="9.33203125" style="225" customWidth="1"/>
    <col min="6" max="6" width="11.66015625" style="225" bestFit="1" customWidth="1"/>
    <col min="7" max="7" width="10.16015625" style="225" bestFit="1" customWidth="1"/>
    <col min="8" max="16384" width="9.33203125" style="225" customWidth="1"/>
  </cols>
  <sheetData>
    <row r="1" spans="2:4" ht="18.75">
      <c r="B1" s="226"/>
      <c r="C1" s="2" t="s">
        <v>324</v>
      </c>
      <c r="D1" s="27"/>
    </row>
    <row r="2" spans="2:4" ht="18.75">
      <c r="B2" s="226"/>
      <c r="C2" s="2" t="s">
        <v>283</v>
      </c>
      <c r="D2" s="27"/>
    </row>
    <row r="3" spans="2:4" ht="20.25" customHeight="1">
      <c r="B3" s="226"/>
      <c r="C3" s="347" t="s">
        <v>285</v>
      </c>
      <c r="D3" s="347"/>
    </row>
    <row r="4" spans="2:3" s="1" customFormat="1" ht="18.75">
      <c r="B4" s="19"/>
      <c r="C4" s="2" t="s">
        <v>342</v>
      </c>
    </row>
    <row r="5" ht="13.5" customHeight="1">
      <c r="C5" s="313"/>
    </row>
    <row r="6" spans="1:4" ht="76.5" customHeight="1">
      <c r="A6" s="348" t="s">
        <v>301</v>
      </c>
      <c r="B6" s="348"/>
      <c r="C6" s="348"/>
      <c r="D6" s="348"/>
    </row>
    <row r="7" spans="2:4" ht="16.5" customHeight="1">
      <c r="B7" s="227"/>
      <c r="C7" s="227"/>
      <c r="D7" s="228" t="s">
        <v>8</v>
      </c>
    </row>
    <row r="8" spans="1:4" ht="75.75" customHeight="1">
      <c r="A8" s="311" t="s">
        <v>320</v>
      </c>
      <c r="B8" s="349" t="s">
        <v>278</v>
      </c>
      <c r="C8" s="350"/>
      <c r="D8" s="312" t="s">
        <v>7</v>
      </c>
    </row>
    <row r="9" spans="1:4" ht="19.5" customHeight="1" hidden="1">
      <c r="A9" s="229" t="s">
        <v>35</v>
      </c>
      <c r="B9" s="196" t="s">
        <v>15</v>
      </c>
      <c r="C9" s="197"/>
      <c r="D9" s="230"/>
    </row>
    <row r="10" spans="1:5" ht="16.5" customHeight="1" hidden="1">
      <c r="A10" s="229" t="s">
        <v>36</v>
      </c>
      <c r="B10" s="231" t="s">
        <v>16</v>
      </c>
      <c r="C10" s="199"/>
      <c r="D10" s="232"/>
      <c r="E10" s="233"/>
    </row>
    <row r="11" spans="1:5" ht="18.75" customHeight="1" hidden="1">
      <c r="A11" s="229" t="s">
        <v>37</v>
      </c>
      <c r="B11" s="231" t="s">
        <v>17</v>
      </c>
      <c r="C11" s="199"/>
      <c r="D11" s="232"/>
      <c r="E11" s="233"/>
    </row>
    <row r="12" spans="1:5" ht="17.25" customHeight="1" hidden="1">
      <c r="A12" s="234" t="s">
        <v>38</v>
      </c>
      <c r="B12" s="196" t="s">
        <v>18</v>
      </c>
      <c r="C12" s="197"/>
      <c r="D12" s="232"/>
      <c r="E12" s="233"/>
    </row>
    <row r="13" spans="1:5" ht="19.5" customHeight="1">
      <c r="A13" s="234" t="s">
        <v>36</v>
      </c>
      <c r="B13" s="231" t="s">
        <v>19</v>
      </c>
      <c r="C13" s="199"/>
      <c r="D13" s="235">
        <f>SUM(D15:D19)</f>
        <v>28.799999999999997</v>
      </c>
      <c r="E13" s="233"/>
    </row>
    <row r="14" spans="1:5" ht="19.5" customHeight="1">
      <c r="A14" s="234"/>
      <c r="B14" s="236" t="s">
        <v>74</v>
      </c>
      <c r="C14" s="199"/>
      <c r="D14" s="232"/>
      <c r="E14" s="233"/>
    </row>
    <row r="15" spans="1:5" ht="19.5" customHeight="1" hidden="1">
      <c r="A15" s="237"/>
      <c r="B15" s="238" t="s">
        <v>69</v>
      </c>
      <c r="C15" s="199"/>
      <c r="D15" s="232">
        <v>0</v>
      </c>
      <c r="E15" s="233"/>
    </row>
    <row r="16" spans="1:5" ht="19.5" customHeight="1">
      <c r="A16" s="237"/>
      <c r="B16" s="238" t="s">
        <v>70</v>
      </c>
      <c r="C16" s="199"/>
      <c r="D16" s="232">
        <v>11.9</v>
      </c>
      <c r="E16" s="233"/>
    </row>
    <row r="17" spans="1:5" ht="19.5" customHeight="1">
      <c r="A17" s="237"/>
      <c r="B17" s="238" t="s">
        <v>71</v>
      </c>
      <c r="C17" s="199"/>
      <c r="D17" s="232">
        <v>5</v>
      </c>
      <c r="E17" s="233"/>
    </row>
    <row r="18" spans="1:6" ht="19.5" customHeight="1">
      <c r="A18" s="237"/>
      <c r="B18" s="238" t="s">
        <v>72</v>
      </c>
      <c r="C18" s="199"/>
      <c r="D18" s="232">
        <v>11.9</v>
      </c>
      <c r="E18" s="233"/>
      <c r="F18" s="239"/>
    </row>
    <row r="19" spans="1:5" ht="19.5" customHeight="1" hidden="1">
      <c r="A19" s="237"/>
      <c r="B19" s="238" t="s">
        <v>73</v>
      </c>
      <c r="C19" s="199"/>
      <c r="D19" s="232">
        <v>0</v>
      </c>
      <c r="E19" s="233"/>
    </row>
    <row r="20" spans="1:5" ht="19.5" customHeight="1">
      <c r="A20" s="234" t="s">
        <v>37</v>
      </c>
      <c r="B20" s="240" t="s">
        <v>20</v>
      </c>
      <c r="C20" s="201"/>
      <c r="D20" s="235">
        <f>SUM(D22:D25)</f>
        <v>21.700000000000003</v>
      </c>
      <c r="E20" s="233"/>
    </row>
    <row r="21" spans="1:5" ht="19.5" customHeight="1">
      <c r="A21" s="237"/>
      <c r="B21" s="236" t="s">
        <v>74</v>
      </c>
      <c r="C21" s="201"/>
      <c r="D21" s="232"/>
      <c r="E21" s="233"/>
    </row>
    <row r="22" spans="1:6" ht="19.5" customHeight="1" hidden="1">
      <c r="A22" s="237"/>
      <c r="B22" s="238" t="s">
        <v>75</v>
      </c>
      <c r="C22" s="201"/>
      <c r="D22" s="232">
        <v>0</v>
      </c>
      <c r="E22" s="233"/>
      <c r="F22" s="239"/>
    </row>
    <row r="23" spans="1:5" ht="19.5" customHeight="1">
      <c r="A23" s="237"/>
      <c r="B23" s="238" t="s">
        <v>76</v>
      </c>
      <c r="C23" s="201"/>
      <c r="D23" s="232">
        <v>11.9</v>
      </c>
      <c r="E23" s="233"/>
    </row>
    <row r="24" spans="1:5" ht="19.5" customHeight="1">
      <c r="A24" s="237"/>
      <c r="B24" s="238" t="s">
        <v>77</v>
      </c>
      <c r="C24" s="201"/>
      <c r="D24" s="232">
        <v>4.9</v>
      </c>
      <c r="E24" s="233"/>
    </row>
    <row r="25" spans="1:5" ht="19.5" customHeight="1">
      <c r="A25" s="237"/>
      <c r="B25" s="238" t="s">
        <v>78</v>
      </c>
      <c r="C25" s="201"/>
      <c r="D25" s="232">
        <v>4.9</v>
      </c>
      <c r="E25" s="233"/>
    </row>
    <row r="26" spans="1:5" ht="24" customHeight="1">
      <c r="A26" s="234" t="s">
        <v>39</v>
      </c>
      <c r="B26" s="203" t="s">
        <v>21</v>
      </c>
      <c r="C26" s="192"/>
      <c r="D26" s="235">
        <f>SUM(D28:D31)</f>
        <v>0</v>
      </c>
      <c r="E26" s="233"/>
    </row>
    <row r="27" spans="1:5" ht="15.75" customHeight="1">
      <c r="A27" s="234"/>
      <c r="B27" s="236" t="s">
        <v>74</v>
      </c>
      <c r="C27" s="192"/>
      <c r="D27" s="241"/>
      <c r="E27" s="233"/>
    </row>
    <row r="28" spans="1:6" ht="19.5" customHeight="1" hidden="1">
      <c r="A28" s="234"/>
      <c r="B28" s="238" t="s">
        <v>79</v>
      </c>
      <c r="C28" s="192"/>
      <c r="D28" s="241">
        <v>0</v>
      </c>
      <c r="E28" s="233"/>
      <c r="F28" s="239"/>
    </row>
    <row r="29" spans="1:5" ht="19.5" customHeight="1">
      <c r="A29" s="234"/>
      <c r="B29" s="238" t="s">
        <v>80</v>
      </c>
      <c r="C29" s="192"/>
      <c r="D29" s="232">
        <v>0</v>
      </c>
      <c r="E29" s="233"/>
    </row>
    <row r="30" spans="1:4" ht="19.5" customHeight="1">
      <c r="A30" s="234"/>
      <c r="B30" s="238" t="s">
        <v>81</v>
      </c>
      <c r="C30" s="192"/>
      <c r="D30" s="232">
        <v>0</v>
      </c>
    </row>
    <row r="31" spans="1:4" ht="19.5" customHeight="1">
      <c r="A31" s="234"/>
      <c r="B31" s="238" t="s">
        <v>82</v>
      </c>
      <c r="C31" s="192"/>
      <c r="D31" s="232">
        <v>0</v>
      </c>
    </row>
    <row r="32" spans="1:4" ht="19.5" customHeight="1">
      <c r="A32" s="234" t="s">
        <v>40</v>
      </c>
      <c r="B32" s="240" t="s">
        <v>22</v>
      </c>
      <c r="C32" s="201"/>
      <c r="D32" s="242">
        <f>SUM(D34:D42)</f>
        <v>28.800000000000004</v>
      </c>
    </row>
    <row r="33" spans="1:3" ht="19.5" customHeight="1">
      <c r="A33" s="234"/>
      <c r="B33" s="236" t="s">
        <v>74</v>
      </c>
      <c r="C33" s="201"/>
    </row>
    <row r="34" spans="1:6" ht="19.5" customHeight="1" hidden="1">
      <c r="A34" s="234"/>
      <c r="B34" s="238" t="s">
        <v>83</v>
      </c>
      <c r="C34" s="201"/>
      <c r="D34" s="243">
        <v>0</v>
      </c>
      <c r="F34" s="239"/>
    </row>
    <row r="35" spans="1:4" ht="19.5" customHeight="1">
      <c r="A35" s="234"/>
      <c r="B35" s="238" t="s">
        <v>84</v>
      </c>
      <c r="C35" s="201"/>
      <c r="D35" s="243">
        <v>3.6</v>
      </c>
    </row>
    <row r="36" spans="1:4" ht="19.5" customHeight="1">
      <c r="A36" s="234"/>
      <c r="B36" s="238" t="s">
        <v>85</v>
      </c>
      <c r="C36" s="201"/>
      <c r="D36" s="243">
        <v>3.6</v>
      </c>
    </row>
    <row r="37" spans="1:4" ht="19.5" customHeight="1">
      <c r="A37" s="234"/>
      <c r="B37" s="238" t="s">
        <v>91</v>
      </c>
      <c r="C37" s="201"/>
      <c r="D37" s="243">
        <v>3.6</v>
      </c>
    </row>
    <row r="38" spans="1:4" ht="19.5" customHeight="1">
      <c r="A38" s="234"/>
      <c r="B38" s="238" t="s">
        <v>86</v>
      </c>
      <c r="C38" s="201"/>
      <c r="D38" s="243">
        <v>3.6</v>
      </c>
    </row>
    <row r="39" spans="1:4" ht="19.5" customHeight="1">
      <c r="A39" s="234"/>
      <c r="B39" s="238" t="s">
        <v>87</v>
      </c>
      <c r="C39" s="201"/>
      <c r="D39" s="243">
        <v>3.6</v>
      </c>
    </row>
    <row r="40" spans="1:4" ht="19.5" customHeight="1">
      <c r="A40" s="234"/>
      <c r="B40" s="238" t="s">
        <v>88</v>
      </c>
      <c r="C40" s="201"/>
      <c r="D40" s="243">
        <v>3.6</v>
      </c>
    </row>
    <row r="41" spans="1:4" ht="19.5" customHeight="1">
      <c r="A41" s="234"/>
      <c r="B41" s="238" t="s">
        <v>89</v>
      </c>
      <c r="C41" s="201"/>
      <c r="D41" s="243">
        <v>3.6</v>
      </c>
    </row>
    <row r="42" spans="1:4" ht="19.5" customHeight="1">
      <c r="A42" s="234"/>
      <c r="B42" s="238" t="s">
        <v>90</v>
      </c>
      <c r="C42" s="201"/>
      <c r="D42" s="243">
        <v>3.6</v>
      </c>
    </row>
    <row r="43" spans="1:4" ht="19.5" customHeight="1">
      <c r="A43" s="234" t="s">
        <v>41</v>
      </c>
      <c r="B43" s="231" t="s">
        <v>23</v>
      </c>
      <c r="C43" s="199"/>
      <c r="D43" s="242">
        <f>SUM(D45:D49)</f>
        <v>46.3</v>
      </c>
    </row>
    <row r="44" spans="1:3" ht="19.5" customHeight="1">
      <c r="A44" s="234"/>
      <c r="B44" s="236" t="s">
        <v>74</v>
      </c>
      <c r="C44" s="199"/>
    </row>
    <row r="45" spans="1:4" ht="19.5" customHeight="1">
      <c r="A45" s="234"/>
      <c r="B45" s="238" t="s">
        <v>92</v>
      </c>
      <c r="C45" s="199"/>
      <c r="D45" s="243">
        <v>26.8</v>
      </c>
    </row>
    <row r="46" spans="1:4" ht="19.5" customHeight="1">
      <c r="A46" s="234"/>
      <c r="B46" s="238" t="s">
        <v>339</v>
      </c>
      <c r="C46" s="199"/>
      <c r="D46" s="243">
        <v>3.6</v>
      </c>
    </row>
    <row r="47" spans="1:4" ht="19.5" customHeight="1">
      <c r="A47" s="234"/>
      <c r="B47" s="238" t="s">
        <v>93</v>
      </c>
      <c r="C47" s="199"/>
      <c r="D47" s="243">
        <v>3.6</v>
      </c>
    </row>
    <row r="48" spans="1:4" ht="19.5" customHeight="1">
      <c r="A48" s="234"/>
      <c r="B48" s="238" t="s">
        <v>180</v>
      </c>
      <c r="C48" s="199"/>
      <c r="D48" s="243">
        <v>3.6</v>
      </c>
    </row>
    <row r="49" spans="1:4" ht="19.5" customHeight="1">
      <c r="A49" s="234"/>
      <c r="B49" s="238" t="s">
        <v>94</v>
      </c>
      <c r="C49" s="199"/>
      <c r="D49" s="233">
        <v>8.7</v>
      </c>
    </row>
    <row r="50" spans="1:4" ht="19.5" customHeight="1">
      <c r="A50" s="234" t="s">
        <v>42</v>
      </c>
      <c r="B50" s="231" t="s">
        <v>24</v>
      </c>
      <c r="C50" s="199"/>
      <c r="D50" s="242">
        <f>SUM(D52:D58)</f>
        <v>50.7</v>
      </c>
    </row>
    <row r="51" spans="1:3" ht="19.5" customHeight="1">
      <c r="A51" s="234"/>
      <c r="B51" s="236" t="s">
        <v>74</v>
      </c>
      <c r="C51" s="199"/>
    </row>
    <row r="52" spans="1:6" ht="19.5" customHeight="1" hidden="1">
      <c r="A52" s="234"/>
      <c r="B52" s="238" t="s">
        <v>95</v>
      </c>
      <c r="C52" s="199"/>
      <c r="D52" s="243">
        <v>0</v>
      </c>
      <c r="F52" s="239"/>
    </row>
    <row r="53" spans="1:4" ht="19.5" customHeight="1">
      <c r="A53" s="234"/>
      <c r="B53" s="238" t="s">
        <v>96</v>
      </c>
      <c r="C53" s="199"/>
      <c r="D53" s="243">
        <v>11.9</v>
      </c>
    </row>
    <row r="54" spans="1:4" ht="19.5" customHeight="1">
      <c r="A54" s="234"/>
      <c r="B54" s="238" t="s">
        <v>97</v>
      </c>
      <c r="C54" s="199"/>
      <c r="D54" s="243">
        <v>11.9</v>
      </c>
    </row>
    <row r="55" spans="1:4" ht="19.5" customHeight="1">
      <c r="A55" s="234"/>
      <c r="B55" s="238" t="s">
        <v>98</v>
      </c>
      <c r="C55" s="199"/>
      <c r="D55" s="243">
        <v>11.9</v>
      </c>
    </row>
    <row r="56" spans="1:4" ht="19.5" customHeight="1">
      <c r="A56" s="234"/>
      <c r="B56" s="238" t="s">
        <v>99</v>
      </c>
      <c r="C56" s="199"/>
      <c r="D56" s="243">
        <v>5</v>
      </c>
    </row>
    <row r="57" spans="1:4" ht="19.5" customHeight="1">
      <c r="A57" s="234"/>
      <c r="B57" s="238" t="s">
        <v>100</v>
      </c>
      <c r="C57" s="199"/>
      <c r="D57" s="243">
        <v>5</v>
      </c>
    </row>
    <row r="58" spans="1:4" ht="19.5" customHeight="1">
      <c r="A58" s="234"/>
      <c r="B58" s="238" t="s">
        <v>101</v>
      </c>
      <c r="C58" s="199"/>
      <c r="D58" s="233">
        <v>5</v>
      </c>
    </row>
    <row r="59" spans="1:4" ht="19.5" customHeight="1">
      <c r="A59" s="234" t="s">
        <v>43</v>
      </c>
      <c r="B59" s="231" t="s">
        <v>25</v>
      </c>
      <c r="C59" s="199"/>
      <c r="D59" s="242">
        <f>SUM(D61:D69)</f>
        <v>52.20000000000002</v>
      </c>
    </row>
    <row r="60" spans="1:3" ht="19.5" customHeight="1">
      <c r="A60" s="234"/>
      <c r="B60" s="236" t="s">
        <v>74</v>
      </c>
      <c r="C60" s="199"/>
    </row>
    <row r="61" spans="1:6" ht="19.5" customHeight="1" hidden="1">
      <c r="A61" s="234"/>
      <c r="B61" s="238" t="s">
        <v>102</v>
      </c>
      <c r="C61" s="199"/>
      <c r="D61" s="243">
        <v>0</v>
      </c>
      <c r="F61" s="244"/>
    </row>
    <row r="62" spans="1:4" ht="19.5" customHeight="1">
      <c r="A62" s="234"/>
      <c r="B62" s="238" t="s">
        <v>103</v>
      </c>
      <c r="C62" s="199"/>
      <c r="D62" s="243">
        <v>20</v>
      </c>
    </row>
    <row r="63" spans="1:4" ht="19.5" customHeight="1">
      <c r="A63" s="234"/>
      <c r="B63" s="238" t="s">
        <v>104</v>
      </c>
      <c r="C63" s="199"/>
      <c r="D63" s="243">
        <v>10</v>
      </c>
    </row>
    <row r="64" spans="1:4" ht="19.5" customHeight="1">
      <c r="A64" s="234"/>
      <c r="B64" s="238" t="s">
        <v>337</v>
      </c>
      <c r="C64" s="199"/>
      <c r="D64" s="243">
        <v>3.7</v>
      </c>
    </row>
    <row r="65" spans="1:4" ht="19.5" customHeight="1">
      <c r="A65" s="234"/>
      <c r="B65" s="238" t="s">
        <v>105</v>
      </c>
      <c r="C65" s="199"/>
      <c r="D65" s="243">
        <v>3.7</v>
      </c>
    </row>
    <row r="66" spans="1:4" ht="19.5" customHeight="1">
      <c r="A66" s="234"/>
      <c r="B66" s="238" t="s">
        <v>106</v>
      </c>
      <c r="C66" s="199"/>
      <c r="D66" s="243">
        <v>3.7</v>
      </c>
    </row>
    <row r="67" spans="1:4" ht="19.5" customHeight="1">
      <c r="A67" s="234"/>
      <c r="B67" s="238" t="s">
        <v>107</v>
      </c>
      <c r="C67" s="199"/>
      <c r="D67" s="243">
        <v>3.7</v>
      </c>
    </row>
    <row r="68" spans="1:4" ht="19.5" customHeight="1">
      <c r="A68" s="234"/>
      <c r="B68" s="238" t="s">
        <v>108</v>
      </c>
      <c r="C68" s="199"/>
      <c r="D68" s="243">
        <v>3.7</v>
      </c>
    </row>
    <row r="69" spans="1:4" ht="19.5" customHeight="1">
      <c r="A69" s="234"/>
      <c r="B69" s="238" t="s">
        <v>182</v>
      </c>
      <c r="C69" s="199"/>
      <c r="D69" s="233">
        <v>3.7</v>
      </c>
    </row>
    <row r="70" spans="1:4" ht="19.5" customHeight="1">
      <c r="A70" s="234" t="s">
        <v>44</v>
      </c>
      <c r="B70" s="231" t="s">
        <v>26</v>
      </c>
      <c r="C70" s="199"/>
      <c r="D70" s="242">
        <f>SUM(D72:D79)</f>
        <v>32.2</v>
      </c>
    </row>
    <row r="71" spans="1:3" ht="19.5" customHeight="1">
      <c r="A71" s="234"/>
      <c r="B71" s="236" t="s">
        <v>74</v>
      </c>
      <c r="C71" s="199"/>
    </row>
    <row r="72" spans="1:6" ht="19.5" customHeight="1" hidden="1">
      <c r="A72" s="234"/>
      <c r="B72" s="238" t="s">
        <v>109</v>
      </c>
      <c r="C72" s="199"/>
      <c r="D72" s="243">
        <v>0</v>
      </c>
      <c r="F72" s="239"/>
    </row>
    <row r="73" spans="1:4" ht="19.5" customHeight="1">
      <c r="A73" s="234"/>
      <c r="B73" s="238" t="s">
        <v>110</v>
      </c>
      <c r="C73" s="199"/>
      <c r="D73" s="243">
        <v>3.7</v>
      </c>
    </row>
    <row r="74" spans="1:4" ht="19.5" customHeight="1">
      <c r="A74" s="234"/>
      <c r="B74" s="238" t="s">
        <v>111</v>
      </c>
      <c r="C74" s="199"/>
      <c r="D74" s="243">
        <v>3.7</v>
      </c>
    </row>
    <row r="75" spans="1:4" ht="19.5" customHeight="1">
      <c r="A75" s="234"/>
      <c r="B75" s="238" t="s">
        <v>112</v>
      </c>
      <c r="C75" s="199"/>
      <c r="D75" s="243">
        <v>3.7</v>
      </c>
    </row>
    <row r="76" spans="1:4" ht="19.5" customHeight="1">
      <c r="A76" s="234"/>
      <c r="B76" s="238" t="s">
        <v>113</v>
      </c>
      <c r="C76" s="199"/>
      <c r="D76" s="243">
        <v>3.7</v>
      </c>
    </row>
    <row r="77" spans="1:4" ht="19.5" customHeight="1">
      <c r="A77" s="234"/>
      <c r="B77" s="238" t="s">
        <v>114</v>
      </c>
      <c r="C77" s="199"/>
      <c r="D77" s="243">
        <v>3.7</v>
      </c>
    </row>
    <row r="78" spans="1:4" ht="19.5" customHeight="1">
      <c r="A78" s="234"/>
      <c r="B78" s="238" t="s">
        <v>115</v>
      </c>
      <c r="C78" s="199"/>
      <c r="D78" s="243">
        <v>10</v>
      </c>
    </row>
    <row r="79" spans="1:4" ht="19.5" customHeight="1">
      <c r="A79" s="234"/>
      <c r="B79" s="238" t="s">
        <v>116</v>
      </c>
      <c r="C79" s="199"/>
      <c r="D79" s="243">
        <v>3.7</v>
      </c>
    </row>
    <row r="80" spans="1:4" ht="19.5" customHeight="1">
      <c r="A80" s="234" t="s">
        <v>45</v>
      </c>
      <c r="B80" s="231" t="s">
        <v>27</v>
      </c>
      <c r="C80" s="199"/>
      <c r="D80" s="242">
        <f>SUM(D82:D90)</f>
        <v>75.29999999999998</v>
      </c>
    </row>
    <row r="81" spans="1:3" ht="19.5" customHeight="1">
      <c r="A81" s="234"/>
      <c r="B81" s="236" t="s">
        <v>74</v>
      </c>
      <c r="C81" s="199"/>
    </row>
    <row r="82" spans="1:6" ht="19.5" customHeight="1">
      <c r="A82" s="234"/>
      <c r="B82" s="238" t="s">
        <v>117</v>
      </c>
      <c r="C82" s="199"/>
      <c r="D82" s="243">
        <v>26.8</v>
      </c>
      <c r="F82" s="239"/>
    </row>
    <row r="83" spans="1:4" ht="19.5" customHeight="1">
      <c r="A83" s="234"/>
      <c r="B83" s="238" t="s">
        <v>118</v>
      </c>
      <c r="C83" s="199"/>
      <c r="D83" s="243">
        <v>3.6</v>
      </c>
    </row>
    <row r="84" spans="1:4" ht="19.5" customHeight="1">
      <c r="A84" s="234"/>
      <c r="B84" s="238" t="s">
        <v>119</v>
      </c>
      <c r="C84" s="199"/>
      <c r="D84" s="233">
        <v>3.6</v>
      </c>
    </row>
    <row r="85" spans="1:4" ht="19.5" customHeight="1">
      <c r="A85" s="234"/>
      <c r="B85" s="238" t="s">
        <v>120</v>
      </c>
      <c r="C85" s="199"/>
      <c r="D85" s="243">
        <v>3.6</v>
      </c>
    </row>
    <row r="86" spans="1:4" ht="19.5" customHeight="1">
      <c r="A86" s="234"/>
      <c r="B86" s="238" t="s">
        <v>121</v>
      </c>
      <c r="C86" s="199"/>
      <c r="D86" s="243">
        <v>18.2</v>
      </c>
    </row>
    <row r="87" spans="1:4" ht="19.5" customHeight="1">
      <c r="A87" s="234"/>
      <c r="B87" s="238" t="s">
        <v>122</v>
      </c>
      <c r="C87" s="199"/>
      <c r="D87" s="243">
        <v>8.7</v>
      </c>
    </row>
    <row r="88" spans="1:4" ht="19.5" customHeight="1">
      <c r="A88" s="234"/>
      <c r="B88" s="238" t="s">
        <v>123</v>
      </c>
      <c r="C88" s="199"/>
      <c r="D88" s="243">
        <v>3.6</v>
      </c>
    </row>
    <row r="89" spans="1:4" ht="19.5" customHeight="1">
      <c r="A89" s="234"/>
      <c r="B89" s="238" t="s">
        <v>124</v>
      </c>
      <c r="C89" s="199"/>
      <c r="D89" s="243">
        <v>3.6</v>
      </c>
    </row>
    <row r="90" spans="1:4" ht="19.5" customHeight="1">
      <c r="A90" s="234"/>
      <c r="B90" s="238" t="s">
        <v>125</v>
      </c>
      <c r="C90" s="199"/>
      <c r="D90" s="243">
        <v>3.6</v>
      </c>
    </row>
    <row r="91" spans="1:4" ht="19.5" customHeight="1">
      <c r="A91" s="234" t="s">
        <v>46</v>
      </c>
      <c r="B91" s="231" t="s">
        <v>28</v>
      </c>
      <c r="C91" s="199"/>
      <c r="D91" s="242">
        <f>SUM(D93:D97)</f>
        <v>24.6</v>
      </c>
    </row>
    <row r="92" spans="1:3" ht="19.5" customHeight="1">
      <c r="A92" s="234"/>
      <c r="B92" s="236" t="s">
        <v>74</v>
      </c>
      <c r="C92" s="236"/>
    </row>
    <row r="93" spans="1:6" ht="19.5" customHeight="1" hidden="1">
      <c r="A93" s="234"/>
      <c r="B93" s="238" t="s">
        <v>126</v>
      </c>
      <c r="C93" s="199"/>
      <c r="D93" s="243">
        <v>0</v>
      </c>
      <c r="F93" s="245"/>
    </row>
    <row r="94" spans="1:4" ht="19.5" customHeight="1">
      <c r="A94" s="234"/>
      <c r="B94" s="238" t="s">
        <v>127</v>
      </c>
      <c r="C94" s="199"/>
      <c r="D94" s="243">
        <v>8.7</v>
      </c>
    </row>
    <row r="95" spans="1:4" ht="19.5" customHeight="1">
      <c r="A95" s="234"/>
      <c r="B95" s="238" t="s">
        <v>128</v>
      </c>
      <c r="C95" s="199"/>
      <c r="D95" s="243">
        <v>8.7</v>
      </c>
    </row>
    <row r="96" spans="1:4" ht="19.5" customHeight="1">
      <c r="A96" s="234"/>
      <c r="B96" s="238" t="s">
        <v>183</v>
      </c>
      <c r="C96" s="199"/>
      <c r="D96" s="233">
        <v>3.6</v>
      </c>
    </row>
    <row r="97" spans="1:4" ht="19.5" customHeight="1">
      <c r="A97" s="234"/>
      <c r="B97" s="238" t="s">
        <v>184</v>
      </c>
      <c r="C97" s="199"/>
      <c r="D97" s="243">
        <v>3.6</v>
      </c>
    </row>
    <row r="98" spans="1:4" s="246" customFormat="1" ht="19.5" customHeight="1">
      <c r="A98" s="234" t="s">
        <v>47</v>
      </c>
      <c r="B98" s="231" t="s">
        <v>29</v>
      </c>
      <c r="C98" s="199"/>
      <c r="D98" s="242">
        <f>SUM(D100:D112)</f>
        <v>93.99999999999997</v>
      </c>
    </row>
    <row r="99" spans="1:3" s="246" customFormat="1" ht="19.5" customHeight="1">
      <c r="A99" s="234"/>
      <c r="B99" s="236" t="s">
        <v>74</v>
      </c>
      <c r="C99" s="199"/>
    </row>
    <row r="100" spans="1:6" s="246" customFormat="1" ht="19.5" customHeight="1">
      <c r="A100" s="234"/>
      <c r="B100" s="238" t="s">
        <v>129</v>
      </c>
      <c r="C100" s="199"/>
      <c r="D100" s="243">
        <v>8.7</v>
      </c>
      <c r="F100" s="247"/>
    </row>
    <row r="101" spans="1:4" s="246" customFormat="1" ht="19.5" customHeight="1">
      <c r="A101" s="234"/>
      <c r="B101" s="238" t="s">
        <v>130</v>
      </c>
      <c r="C101" s="199"/>
      <c r="D101" s="243">
        <v>8.7</v>
      </c>
    </row>
    <row r="102" spans="1:4" s="246" customFormat="1" ht="19.5" customHeight="1">
      <c r="A102" s="234"/>
      <c r="B102" s="238" t="s">
        <v>131</v>
      </c>
      <c r="C102" s="199"/>
      <c r="D102" s="243">
        <v>30.4</v>
      </c>
    </row>
    <row r="103" spans="1:4" s="246" customFormat="1" ht="19.5" customHeight="1">
      <c r="A103" s="234"/>
      <c r="B103" s="238" t="s">
        <v>132</v>
      </c>
      <c r="C103" s="199"/>
      <c r="D103" s="243">
        <v>8.7</v>
      </c>
    </row>
    <row r="104" spans="1:4" s="246" customFormat="1" ht="19.5" customHeight="1">
      <c r="A104" s="234"/>
      <c r="B104" s="238" t="s">
        <v>133</v>
      </c>
      <c r="C104" s="199"/>
      <c r="D104" s="243">
        <v>3.6</v>
      </c>
    </row>
    <row r="105" spans="1:4" s="246" customFormat="1" ht="19.5" customHeight="1">
      <c r="A105" s="234"/>
      <c r="B105" s="238" t="s">
        <v>134</v>
      </c>
      <c r="C105" s="199"/>
      <c r="D105" s="243">
        <v>3.6</v>
      </c>
    </row>
    <row r="106" spans="1:4" s="246" customFormat="1" ht="19.5" customHeight="1">
      <c r="A106" s="234"/>
      <c r="B106" s="238" t="s">
        <v>135</v>
      </c>
      <c r="C106" s="199"/>
      <c r="D106" s="243">
        <v>8.7</v>
      </c>
    </row>
    <row r="107" spans="1:4" s="246" customFormat="1" ht="19.5" customHeight="1">
      <c r="A107" s="234"/>
      <c r="B107" s="238" t="s">
        <v>136</v>
      </c>
      <c r="C107" s="199"/>
      <c r="D107" s="243">
        <v>3.6</v>
      </c>
    </row>
    <row r="108" spans="1:4" s="246" customFormat="1" ht="19.5" customHeight="1">
      <c r="A108" s="234"/>
      <c r="B108" s="238" t="s">
        <v>137</v>
      </c>
      <c r="C108" s="199"/>
      <c r="D108" s="243">
        <v>3.6</v>
      </c>
    </row>
    <row r="109" spans="1:4" s="246" customFormat="1" ht="19.5" customHeight="1">
      <c r="A109" s="234"/>
      <c r="B109" s="238" t="s">
        <v>138</v>
      </c>
      <c r="C109" s="199"/>
      <c r="D109" s="233">
        <v>3.6</v>
      </c>
    </row>
    <row r="110" spans="1:4" s="246" customFormat="1" ht="19.5" customHeight="1">
      <c r="A110" s="234"/>
      <c r="B110" s="238" t="s">
        <v>169</v>
      </c>
      <c r="C110" s="199"/>
      <c r="D110" s="243">
        <v>3.6</v>
      </c>
    </row>
    <row r="111" spans="1:4" s="246" customFormat="1" ht="19.5" customHeight="1">
      <c r="A111" s="234"/>
      <c r="B111" s="238" t="s">
        <v>170</v>
      </c>
      <c r="C111" s="199"/>
      <c r="D111" s="243">
        <v>3.6</v>
      </c>
    </row>
    <row r="112" spans="1:4" s="246" customFormat="1" ht="19.5" customHeight="1">
      <c r="A112" s="234"/>
      <c r="B112" s="238" t="s">
        <v>171</v>
      </c>
      <c r="C112" s="199"/>
      <c r="D112" s="243">
        <v>3.6</v>
      </c>
    </row>
    <row r="113" spans="1:4" ht="19.5" customHeight="1">
      <c r="A113" s="234" t="s">
        <v>48</v>
      </c>
      <c r="B113" s="231" t="s">
        <v>30</v>
      </c>
      <c r="C113" s="199"/>
      <c r="D113" s="242">
        <f>SUM(D115:D121)</f>
        <v>36.900000000000006</v>
      </c>
    </row>
    <row r="114" spans="1:3" ht="19.5" customHeight="1">
      <c r="A114" s="234"/>
      <c r="B114" s="236" t="s">
        <v>74</v>
      </c>
      <c r="C114" s="199"/>
    </row>
    <row r="115" spans="1:6" ht="19.5" customHeight="1" hidden="1">
      <c r="A115" s="234"/>
      <c r="B115" s="238" t="s">
        <v>139</v>
      </c>
      <c r="C115" s="199"/>
      <c r="D115" s="243">
        <v>0</v>
      </c>
      <c r="F115" s="244"/>
    </row>
    <row r="116" spans="1:4" ht="19.5" customHeight="1">
      <c r="A116" s="234"/>
      <c r="B116" s="238" t="s">
        <v>140</v>
      </c>
      <c r="C116" s="199"/>
      <c r="D116" s="243">
        <v>8.7</v>
      </c>
    </row>
    <row r="117" spans="1:4" ht="19.5" customHeight="1">
      <c r="A117" s="234"/>
      <c r="B117" s="238" t="s">
        <v>141</v>
      </c>
      <c r="C117" s="199"/>
      <c r="D117" s="243">
        <v>8.7</v>
      </c>
    </row>
    <row r="118" spans="1:4" ht="19.5" customHeight="1">
      <c r="A118" s="234"/>
      <c r="B118" s="238" t="s">
        <v>142</v>
      </c>
      <c r="C118" s="199"/>
      <c r="D118" s="233">
        <v>3.6</v>
      </c>
    </row>
    <row r="119" spans="1:4" ht="19.5" customHeight="1">
      <c r="A119" s="234"/>
      <c r="B119" s="238" t="s">
        <v>143</v>
      </c>
      <c r="C119" s="199"/>
      <c r="D119" s="243">
        <v>3.6</v>
      </c>
    </row>
    <row r="120" spans="1:4" ht="19.5" customHeight="1">
      <c r="A120" s="234"/>
      <c r="B120" s="238" t="s">
        <v>144</v>
      </c>
      <c r="C120" s="199"/>
      <c r="D120" s="243">
        <v>3.6</v>
      </c>
    </row>
    <row r="121" spans="1:4" ht="19.5" customHeight="1">
      <c r="A121" s="234"/>
      <c r="B121" s="238" t="s">
        <v>145</v>
      </c>
      <c r="C121" s="199"/>
      <c r="D121" s="243">
        <v>8.7</v>
      </c>
    </row>
    <row r="122" spans="1:4" ht="19.5" customHeight="1">
      <c r="A122" s="234" t="s">
        <v>49</v>
      </c>
      <c r="B122" s="231" t="s">
        <v>31</v>
      </c>
      <c r="C122" s="199"/>
      <c r="D122" s="242">
        <f>SUM(D124:D131)</f>
        <v>44.80000000000001</v>
      </c>
    </row>
    <row r="123" spans="1:3" ht="19.5" customHeight="1">
      <c r="A123" s="234"/>
      <c r="B123" s="236" t="s">
        <v>74</v>
      </c>
      <c r="C123" s="199"/>
    </row>
    <row r="124" spans="1:6" ht="19.5" customHeight="1" hidden="1">
      <c r="A124" s="234"/>
      <c r="B124" s="238" t="s">
        <v>146</v>
      </c>
      <c r="C124" s="199"/>
      <c r="D124" s="243">
        <v>0</v>
      </c>
      <c r="F124" s="239"/>
    </row>
    <row r="125" spans="1:4" ht="19.5" customHeight="1">
      <c r="A125" s="234"/>
      <c r="B125" s="238" t="s">
        <v>147</v>
      </c>
      <c r="C125" s="199"/>
      <c r="D125" s="243">
        <v>10</v>
      </c>
    </row>
    <row r="126" spans="1:4" ht="19.5" customHeight="1">
      <c r="A126" s="234"/>
      <c r="B126" s="238" t="s">
        <v>148</v>
      </c>
      <c r="C126" s="199"/>
      <c r="D126" s="243">
        <v>3.7</v>
      </c>
    </row>
    <row r="127" spans="1:4" ht="19.5" customHeight="1">
      <c r="A127" s="234"/>
      <c r="B127" s="238" t="s">
        <v>149</v>
      </c>
      <c r="C127" s="199"/>
      <c r="D127" s="243">
        <v>10</v>
      </c>
    </row>
    <row r="128" spans="1:4" ht="19.5" customHeight="1">
      <c r="A128" s="234"/>
      <c r="B128" s="238" t="s">
        <v>150</v>
      </c>
      <c r="C128" s="199"/>
      <c r="D128" s="243">
        <v>10</v>
      </c>
    </row>
    <row r="129" spans="1:4" ht="19.5" customHeight="1">
      <c r="A129" s="234"/>
      <c r="B129" s="238" t="s">
        <v>151</v>
      </c>
      <c r="C129" s="199"/>
      <c r="D129" s="243">
        <v>3.7</v>
      </c>
    </row>
    <row r="130" spans="1:4" ht="19.5" customHeight="1">
      <c r="A130" s="234"/>
      <c r="B130" s="238" t="s">
        <v>152</v>
      </c>
      <c r="C130" s="199"/>
      <c r="D130" s="243">
        <v>3.7</v>
      </c>
    </row>
    <row r="131" spans="1:4" ht="19.5" customHeight="1">
      <c r="A131" s="234"/>
      <c r="B131" s="238" t="s">
        <v>153</v>
      </c>
      <c r="C131" s="199"/>
      <c r="D131" s="243">
        <v>3.7</v>
      </c>
    </row>
    <row r="132" spans="1:4" ht="19.5" customHeight="1">
      <c r="A132" s="234" t="s">
        <v>50</v>
      </c>
      <c r="B132" s="231" t="s">
        <v>32</v>
      </c>
      <c r="C132" s="199"/>
      <c r="D132" s="242">
        <f>SUM(D134:D139)</f>
        <v>34.8</v>
      </c>
    </row>
    <row r="133" spans="1:3" ht="19.5" customHeight="1">
      <c r="A133" s="234"/>
      <c r="B133" s="236" t="s">
        <v>74</v>
      </c>
      <c r="C133" s="199"/>
    </row>
    <row r="134" spans="1:6" ht="19.5" customHeight="1" hidden="1">
      <c r="A134" s="234"/>
      <c r="B134" s="238" t="s">
        <v>154</v>
      </c>
      <c r="C134" s="199"/>
      <c r="D134" s="243"/>
      <c r="F134" s="239"/>
    </row>
    <row r="135" spans="1:4" ht="19.5" customHeight="1">
      <c r="A135" s="234"/>
      <c r="B135" s="238" t="s">
        <v>155</v>
      </c>
      <c r="C135" s="199"/>
      <c r="D135" s="243">
        <v>20</v>
      </c>
    </row>
    <row r="136" spans="1:4" ht="19.5" customHeight="1">
      <c r="A136" s="234"/>
      <c r="B136" s="238" t="s">
        <v>156</v>
      </c>
      <c r="C136" s="199"/>
      <c r="D136" s="243">
        <v>3.7</v>
      </c>
    </row>
    <row r="137" spans="1:4" ht="19.5" customHeight="1">
      <c r="A137" s="234"/>
      <c r="B137" s="238" t="s">
        <v>157</v>
      </c>
      <c r="C137" s="199"/>
      <c r="D137" s="243">
        <v>3.7</v>
      </c>
    </row>
    <row r="138" spans="1:4" ht="19.5" customHeight="1">
      <c r="A138" s="234"/>
      <c r="B138" s="238" t="s">
        <v>158</v>
      </c>
      <c r="C138" s="199"/>
      <c r="D138" s="243">
        <v>3.7</v>
      </c>
    </row>
    <row r="139" spans="1:4" ht="19.5" customHeight="1">
      <c r="A139" s="234"/>
      <c r="B139" s="238" t="s">
        <v>159</v>
      </c>
      <c r="C139" s="199"/>
      <c r="D139" s="243">
        <v>3.7</v>
      </c>
    </row>
    <row r="140" spans="1:4" ht="19.5" customHeight="1">
      <c r="A140" s="234" t="s">
        <v>51</v>
      </c>
      <c r="B140" s="231" t="s">
        <v>34</v>
      </c>
      <c r="C140" s="199"/>
      <c r="D140" s="242">
        <f>SUM(D142:D146)</f>
        <v>34.8</v>
      </c>
    </row>
    <row r="141" spans="1:3" ht="19.5" customHeight="1">
      <c r="A141" s="234"/>
      <c r="B141" s="236" t="s">
        <v>74</v>
      </c>
      <c r="C141" s="199"/>
    </row>
    <row r="142" spans="1:6" ht="19.5" customHeight="1" hidden="1">
      <c r="A142" s="234"/>
      <c r="B142" s="238" t="s">
        <v>160</v>
      </c>
      <c r="C142" s="199"/>
      <c r="D142" s="243">
        <v>0</v>
      </c>
      <c r="F142" s="239"/>
    </row>
    <row r="143" spans="1:4" ht="19.5" customHeight="1">
      <c r="A143" s="234"/>
      <c r="B143" s="238" t="s">
        <v>161</v>
      </c>
      <c r="C143" s="199"/>
      <c r="D143" s="243">
        <v>8.7</v>
      </c>
    </row>
    <row r="144" spans="1:4" ht="19.5" customHeight="1">
      <c r="A144" s="234"/>
      <c r="B144" s="238" t="s">
        <v>164</v>
      </c>
      <c r="C144" s="199"/>
      <c r="D144" s="243">
        <v>8.7</v>
      </c>
    </row>
    <row r="145" spans="1:4" ht="19.5" customHeight="1">
      <c r="A145" s="234"/>
      <c r="B145" s="238" t="s">
        <v>162</v>
      </c>
      <c r="C145" s="199"/>
      <c r="D145" s="243">
        <v>8.7</v>
      </c>
    </row>
    <row r="146" spans="1:4" ht="19.5" customHeight="1">
      <c r="A146" s="234"/>
      <c r="B146" s="238" t="s">
        <v>163</v>
      </c>
      <c r="C146" s="199"/>
      <c r="D146" s="243">
        <v>8.7</v>
      </c>
    </row>
    <row r="147" spans="1:4" ht="19.5" customHeight="1">
      <c r="A147" s="234" t="s">
        <v>52</v>
      </c>
      <c r="B147" s="231" t="s">
        <v>33</v>
      </c>
      <c r="C147" s="199"/>
      <c r="D147" s="242">
        <f>SUM(D149:D153)</f>
        <v>29.7</v>
      </c>
    </row>
    <row r="148" spans="1:3" ht="19.5" customHeight="1">
      <c r="A148" s="234"/>
      <c r="B148" s="236" t="s">
        <v>74</v>
      </c>
      <c r="C148" s="199"/>
    </row>
    <row r="149" spans="1:6" ht="19.5" customHeight="1" hidden="1">
      <c r="A149" s="234"/>
      <c r="B149" s="238" t="s">
        <v>165</v>
      </c>
      <c r="C149" s="199"/>
      <c r="D149" s="243">
        <v>0</v>
      </c>
      <c r="F149" s="239"/>
    </row>
    <row r="150" spans="1:4" ht="19.5" customHeight="1">
      <c r="A150" s="234"/>
      <c r="B150" s="238" t="s">
        <v>166</v>
      </c>
      <c r="C150" s="199"/>
      <c r="D150" s="233">
        <v>8.7</v>
      </c>
    </row>
    <row r="151" spans="1:4" ht="19.5" customHeight="1">
      <c r="A151" s="234"/>
      <c r="B151" s="238" t="s">
        <v>277</v>
      </c>
      <c r="C151" s="199"/>
      <c r="D151" s="243">
        <v>8.7</v>
      </c>
    </row>
    <row r="152" spans="1:4" ht="19.5" customHeight="1">
      <c r="A152" s="234"/>
      <c r="B152" s="238" t="s">
        <v>167</v>
      </c>
      <c r="C152" s="199"/>
      <c r="D152" s="243">
        <v>8.7</v>
      </c>
    </row>
    <row r="153" spans="1:4" ht="19.5" customHeight="1">
      <c r="A153" s="234"/>
      <c r="B153" s="238" t="s">
        <v>168</v>
      </c>
      <c r="C153" s="199"/>
      <c r="D153" s="243">
        <v>3.6</v>
      </c>
    </row>
    <row r="154" spans="1:4" ht="19.5" customHeight="1">
      <c r="A154" s="234"/>
      <c r="B154" s="238"/>
      <c r="C154" s="199"/>
      <c r="D154" s="243"/>
    </row>
    <row r="155" spans="1:4" ht="19.5" customHeight="1">
      <c r="A155" s="234"/>
      <c r="B155" s="231" t="s">
        <v>178</v>
      </c>
      <c r="C155" s="199"/>
      <c r="D155" s="243">
        <v>0</v>
      </c>
    </row>
    <row r="156" spans="1:4" ht="19.5" customHeight="1">
      <c r="A156" s="234"/>
      <c r="B156" s="238"/>
      <c r="C156" s="199"/>
      <c r="D156" s="243"/>
    </row>
    <row r="157" spans="1:4" s="250" customFormat="1" ht="19.5" customHeight="1">
      <c r="A157" s="229"/>
      <c r="B157" s="248" t="s">
        <v>12</v>
      </c>
      <c r="C157" s="248"/>
      <c r="D157" s="249">
        <f>D13+D20+D26+D32+D43+D50+D59+D70+D80+D91+D98+D113+D122+D132+D140+D147+D155</f>
        <v>635.5999999999999</v>
      </c>
    </row>
    <row r="158" spans="2:4" ht="18.75">
      <c r="B158" s="227"/>
      <c r="C158" s="227"/>
      <c r="D158" s="251"/>
    </row>
    <row r="159" spans="2:7" ht="18.75">
      <c r="B159" s="227"/>
      <c r="C159" s="227"/>
      <c r="D159" s="251"/>
      <c r="F159" s="252"/>
      <c r="G159" s="252"/>
    </row>
    <row r="160" spans="2:4" ht="18.75">
      <c r="B160" s="227"/>
      <c r="C160" s="227"/>
      <c r="D160" s="251"/>
    </row>
    <row r="161" spans="3:4" ht="18.75">
      <c r="C161" s="227"/>
      <c r="D161" s="253"/>
    </row>
    <row r="162" spans="2:4" ht="18.75">
      <c r="B162" s="227"/>
      <c r="C162" s="227"/>
      <c r="D162" s="243"/>
    </row>
    <row r="163" spans="2:4" ht="18.75">
      <c r="B163" s="227"/>
      <c r="C163" s="227"/>
      <c r="D163" s="243"/>
    </row>
    <row r="164" spans="2:4" ht="18.75">
      <c r="B164" s="227"/>
      <c r="C164" s="227"/>
      <c r="D164" s="254"/>
    </row>
    <row r="165" spans="2:4" ht="18.75">
      <c r="B165" s="227"/>
      <c r="C165" s="227"/>
      <c r="D165" s="243"/>
    </row>
    <row r="166" spans="2:4" ht="18.75">
      <c r="B166" s="227"/>
      <c r="C166" s="227"/>
      <c r="D166" s="243"/>
    </row>
    <row r="167" spans="2:4" ht="18.75">
      <c r="B167" s="227"/>
      <c r="C167" s="227"/>
      <c r="D167" s="243"/>
    </row>
    <row r="168" ht="18.75">
      <c r="D168" s="243"/>
    </row>
  </sheetData>
  <sheetProtection/>
  <mergeCells count="3">
    <mergeCell ref="A6:D6"/>
    <mergeCell ref="B8:C8"/>
    <mergeCell ref="C3:D3"/>
  </mergeCells>
  <printOptions horizontalCentered="1"/>
  <pageMargins left="0.8661417322834646" right="0.7480314960629921" top="0.3937007874015748" bottom="0.5511811023622047" header="0.15748031496062992" footer="0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8" sqref="B8:C8"/>
    </sheetView>
  </sheetViews>
  <sheetFormatPr defaultColWidth="9.33203125" defaultRowHeight="12.75"/>
  <cols>
    <col min="1" max="1" width="13" style="27" customWidth="1"/>
    <col min="2" max="2" width="24.16015625" style="27" customWidth="1"/>
    <col min="3" max="3" width="32.33203125" style="27" customWidth="1"/>
    <col min="4" max="4" width="26.5" style="27" customWidth="1"/>
    <col min="5" max="16384" width="9.33203125" style="27" customWidth="1"/>
  </cols>
  <sheetData>
    <row r="1" spans="2:3" ht="18.75">
      <c r="B1" s="28"/>
      <c r="C1" s="255" t="s">
        <v>325</v>
      </c>
    </row>
    <row r="2" spans="2:3" ht="18.75">
      <c r="B2" s="28"/>
      <c r="C2" s="255" t="s">
        <v>298</v>
      </c>
    </row>
    <row r="3" spans="2:3" ht="18.75">
      <c r="B3" s="28"/>
      <c r="C3" s="255" t="s">
        <v>299</v>
      </c>
    </row>
    <row r="4" spans="2:3" s="189" customFormat="1" ht="18.75">
      <c r="B4" s="190"/>
      <c r="C4" s="255" t="s">
        <v>341</v>
      </c>
    </row>
    <row r="5" spans="2:11" ht="18.75">
      <c r="B5" s="28"/>
      <c r="C5" s="255"/>
      <c r="D5" s="255"/>
      <c r="F5" s="224"/>
      <c r="G5" s="224"/>
      <c r="K5" s="224"/>
    </row>
    <row r="6" spans="1:4" ht="104.25" customHeight="1">
      <c r="A6" s="330" t="s">
        <v>303</v>
      </c>
      <c r="B6" s="330"/>
      <c r="C6" s="330"/>
      <c r="D6" s="330"/>
    </row>
    <row r="7" spans="2:4" ht="16.5" customHeight="1">
      <c r="B7" s="30"/>
      <c r="C7" s="30"/>
      <c r="D7" s="31" t="s">
        <v>8</v>
      </c>
    </row>
    <row r="8" spans="1:4" ht="70.5" customHeight="1">
      <c r="A8" s="309" t="s">
        <v>320</v>
      </c>
      <c r="B8" s="351" t="s">
        <v>278</v>
      </c>
      <c r="C8" s="352"/>
      <c r="D8" s="312" t="s">
        <v>7</v>
      </c>
    </row>
    <row r="9" spans="1:4" ht="19.5" customHeight="1" hidden="1">
      <c r="A9" s="6" t="s">
        <v>35</v>
      </c>
      <c r="B9" s="196" t="s">
        <v>15</v>
      </c>
      <c r="C9" s="197"/>
      <c r="D9" s="32"/>
    </row>
    <row r="10" spans="1:5" ht="19.5" customHeight="1">
      <c r="A10" s="6" t="s">
        <v>36</v>
      </c>
      <c r="B10" s="199" t="s">
        <v>16</v>
      </c>
      <c r="C10" s="199"/>
      <c r="D10" s="208">
        <v>74</v>
      </c>
      <c r="E10" s="185"/>
    </row>
    <row r="11" spans="1:5" ht="19.5" customHeight="1">
      <c r="A11" s="6" t="s">
        <v>37</v>
      </c>
      <c r="B11" s="199" t="s">
        <v>17</v>
      </c>
      <c r="C11" s="199"/>
      <c r="D11" s="208">
        <v>0</v>
      </c>
      <c r="E11" s="185"/>
    </row>
    <row r="12" spans="1:5" ht="19.5" customHeight="1" hidden="1">
      <c r="A12" s="10" t="s">
        <v>38</v>
      </c>
      <c r="B12" s="196" t="s">
        <v>18</v>
      </c>
      <c r="C12" s="197"/>
      <c r="D12" s="208"/>
      <c r="E12" s="185"/>
    </row>
    <row r="13" spans="1:5" ht="19.5" customHeight="1">
      <c r="A13" s="10" t="s">
        <v>39</v>
      </c>
      <c r="B13" s="199" t="s">
        <v>19</v>
      </c>
      <c r="C13" s="199"/>
      <c r="D13" s="208">
        <v>8</v>
      </c>
      <c r="E13" s="185"/>
    </row>
    <row r="14" spans="1:5" ht="19.5" customHeight="1">
      <c r="A14" s="10" t="s">
        <v>40</v>
      </c>
      <c r="B14" s="201" t="s">
        <v>20</v>
      </c>
      <c r="C14" s="201"/>
      <c r="D14" s="208">
        <v>0</v>
      </c>
      <c r="E14" s="185"/>
    </row>
    <row r="15" spans="1:5" ht="19.5" customHeight="1">
      <c r="A15" s="10" t="s">
        <v>41</v>
      </c>
      <c r="B15" s="192" t="s">
        <v>21</v>
      </c>
      <c r="C15" s="192"/>
      <c r="D15" s="208">
        <v>4</v>
      </c>
      <c r="E15" s="185"/>
    </row>
    <row r="16" spans="1:5" ht="19.5" customHeight="1">
      <c r="A16" s="10" t="s">
        <v>42</v>
      </c>
      <c r="B16" s="201" t="s">
        <v>22</v>
      </c>
      <c r="C16" s="201"/>
      <c r="D16" s="208">
        <v>6</v>
      </c>
      <c r="E16" s="185"/>
    </row>
    <row r="17" spans="1:5" ht="19.5" customHeight="1">
      <c r="A17" s="10" t="s">
        <v>43</v>
      </c>
      <c r="B17" s="199" t="s">
        <v>23</v>
      </c>
      <c r="C17" s="199"/>
      <c r="D17" s="208">
        <v>0</v>
      </c>
      <c r="E17" s="185"/>
    </row>
    <row r="18" spans="1:5" ht="19.5" customHeight="1">
      <c r="A18" s="10" t="s">
        <v>44</v>
      </c>
      <c r="B18" s="199" t="s">
        <v>24</v>
      </c>
      <c r="C18" s="199"/>
      <c r="D18" s="208">
        <v>0</v>
      </c>
      <c r="E18" s="185"/>
    </row>
    <row r="19" spans="1:5" ht="19.5" customHeight="1">
      <c r="A19" s="10" t="s">
        <v>45</v>
      </c>
      <c r="B19" s="199" t="s">
        <v>25</v>
      </c>
      <c r="C19" s="199"/>
      <c r="D19" s="208">
        <v>8</v>
      </c>
      <c r="E19" s="185"/>
    </row>
    <row r="20" spans="1:5" ht="19.5" customHeight="1">
      <c r="A20" s="10" t="s">
        <v>46</v>
      </c>
      <c r="B20" s="199" t="s">
        <v>26</v>
      </c>
      <c r="C20" s="199"/>
      <c r="D20" s="208">
        <v>7</v>
      </c>
      <c r="E20" s="185"/>
    </row>
    <row r="21" spans="1:5" ht="19.5" customHeight="1">
      <c r="A21" s="10" t="s">
        <v>47</v>
      </c>
      <c r="B21" s="199" t="s">
        <v>27</v>
      </c>
      <c r="C21" s="199"/>
      <c r="D21" s="208">
        <v>6</v>
      </c>
      <c r="E21" s="185"/>
    </row>
    <row r="22" spans="1:5" ht="19.5" customHeight="1">
      <c r="A22" s="6" t="s">
        <v>48</v>
      </c>
      <c r="B22" s="199" t="s">
        <v>28</v>
      </c>
      <c r="C22" s="199"/>
      <c r="D22" s="208">
        <v>0</v>
      </c>
      <c r="E22" s="185"/>
    </row>
    <row r="23" spans="1:5" s="33" customFormat="1" ht="19.5" customHeight="1">
      <c r="A23" s="12" t="s">
        <v>49</v>
      </c>
      <c r="B23" s="199" t="s">
        <v>29</v>
      </c>
      <c r="C23" s="199"/>
      <c r="D23" s="208">
        <v>14</v>
      </c>
      <c r="E23" s="74"/>
    </row>
    <row r="24" spans="1:5" ht="19.5" customHeight="1">
      <c r="A24" s="6" t="s">
        <v>50</v>
      </c>
      <c r="B24" s="199" t="s">
        <v>30</v>
      </c>
      <c r="C24" s="199"/>
      <c r="D24" s="208">
        <v>0</v>
      </c>
      <c r="E24" s="185"/>
    </row>
    <row r="25" spans="1:5" ht="19.5" customHeight="1">
      <c r="A25" s="6" t="s">
        <v>51</v>
      </c>
      <c r="B25" s="199" t="s">
        <v>31</v>
      </c>
      <c r="C25" s="199"/>
      <c r="D25" s="208">
        <v>20</v>
      </c>
      <c r="E25" s="185"/>
    </row>
    <row r="26" spans="1:5" ht="19.5" customHeight="1">
      <c r="A26" s="6" t="s">
        <v>52</v>
      </c>
      <c r="B26" s="199" t="s">
        <v>32</v>
      </c>
      <c r="C26" s="199"/>
      <c r="D26" s="208">
        <v>9</v>
      </c>
      <c r="E26" s="185"/>
    </row>
    <row r="27" spans="1:5" ht="19.5" customHeight="1">
      <c r="A27" s="6" t="s">
        <v>296</v>
      </c>
      <c r="B27" s="199" t="s">
        <v>34</v>
      </c>
      <c r="C27" s="199"/>
      <c r="D27" s="208">
        <v>20</v>
      </c>
      <c r="E27" s="185"/>
    </row>
    <row r="28" spans="1:5" ht="19.5" customHeight="1">
      <c r="A28" s="6" t="s">
        <v>297</v>
      </c>
      <c r="B28" s="199" t="s">
        <v>33</v>
      </c>
      <c r="C28" s="199"/>
      <c r="D28" s="208">
        <v>0</v>
      </c>
      <c r="E28" s="185"/>
    </row>
    <row r="29" spans="1:5" ht="1.5" customHeight="1">
      <c r="A29" s="6"/>
      <c r="B29" s="199"/>
      <c r="C29" s="199"/>
      <c r="D29" s="208"/>
      <c r="E29" s="185"/>
    </row>
    <row r="30" spans="1:4" ht="19.5" customHeight="1">
      <c r="A30" s="40"/>
      <c r="B30" s="231" t="s">
        <v>178</v>
      </c>
      <c r="C30" s="199"/>
      <c r="D30" s="208">
        <v>0</v>
      </c>
    </row>
    <row r="31" spans="1:4" ht="3.75" customHeight="1">
      <c r="A31" s="6"/>
      <c r="B31" s="231"/>
      <c r="C31" s="231"/>
      <c r="D31" s="209"/>
    </row>
    <row r="32" spans="2:4" s="34" customFormat="1" ht="19.5" customHeight="1">
      <c r="B32" s="35" t="s">
        <v>12</v>
      </c>
      <c r="C32" s="35"/>
      <c r="D32" s="176">
        <f>SUM(D10:D30)</f>
        <v>176</v>
      </c>
    </row>
    <row r="33" spans="2:4" ht="18.75">
      <c r="B33" s="30"/>
      <c r="C33" s="30"/>
      <c r="D33" s="30"/>
    </row>
    <row r="34" spans="2:4" ht="18.75">
      <c r="B34" s="30"/>
      <c r="C34" s="30"/>
      <c r="D34" s="30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  <row r="41" spans="2:4" ht="18.75">
      <c r="B41" s="30"/>
      <c r="C41" s="30"/>
      <c r="D41" s="30"/>
    </row>
    <row r="42" spans="2:4" ht="18.75">
      <c r="B42" s="30"/>
      <c r="C42" s="30"/>
      <c r="D42" s="30"/>
    </row>
  </sheetData>
  <sheetProtection/>
  <mergeCells count="2">
    <mergeCell ref="A6:D6"/>
    <mergeCell ref="B8:C8"/>
  </mergeCells>
  <printOptions horizontalCentered="1"/>
  <pageMargins left="0.69" right="0.21" top="0.33" bottom="0.2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selection activeCell="B8" sqref="B8:C8"/>
    </sheetView>
  </sheetViews>
  <sheetFormatPr defaultColWidth="9.33203125" defaultRowHeight="12.75"/>
  <cols>
    <col min="1" max="1" width="13" style="225" customWidth="1"/>
    <col min="2" max="2" width="24.16015625" style="225" customWidth="1"/>
    <col min="3" max="3" width="32.33203125" style="225" customWidth="1"/>
    <col min="4" max="4" width="26.5" style="225" customWidth="1"/>
    <col min="5" max="16384" width="9.33203125" style="225" customWidth="1"/>
  </cols>
  <sheetData>
    <row r="1" spans="2:3" ht="18.75">
      <c r="B1" s="226"/>
      <c r="C1" s="255" t="s">
        <v>326</v>
      </c>
    </row>
    <row r="2" spans="2:3" ht="18.75">
      <c r="B2" s="226"/>
      <c r="C2" s="255" t="s">
        <v>298</v>
      </c>
    </row>
    <row r="3" spans="2:3" ht="18.75">
      <c r="B3" s="226"/>
      <c r="C3" s="255" t="s">
        <v>299</v>
      </c>
    </row>
    <row r="4" spans="2:3" s="189" customFormat="1" ht="18.75">
      <c r="B4" s="190"/>
      <c r="C4" s="255" t="s">
        <v>341</v>
      </c>
    </row>
    <row r="5" spans="2:11" ht="4.5" customHeight="1">
      <c r="B5" s="226"/>
      <c r="C5" s="255"/>
      <c r="D5" s="255"/>
      <c r="F5" s="256"/>
      <c r="G5" s="256"/>
      <c r="K5" s="256"/>
    </row>
    <row r="6" spans="1:4" ht="207" customHeight="1">
      <c r="A6" s="353" t="s">
        <v>340</v>
      </c>
      <c r="B6" s="353"/>
      <c r="C6" s="353"/>
      <c r="D6" s="353"/>
    </row>
    <row r="7" spans="2:4" ht="16.5" customHeight="1">
      <c r="B7" s="227"/>
      <c r="C7" s="227"/>
      <c r="D7" s="228" t="s">
        <v>8</v>
      </c>
    </row>
    <row r="8" spans="1:4" ht="30.75" customHeight="1">
      <c r="A8" s="311" t="s">
        <v>320</v>
      </c>
      <c r="B8" s="351" t="s">
        <v>278</v>
      </c>
      <c r="C8" s="352"/>
      <c r="D8" s="312" t="s">
        <v>7</v>
      </c>
    </row>
    <row r="9" spans="1:4" ht="19.5" customHeight="1" hidden="1">
      <c r="A9" s="257" t="s">
        <v>35</v>
      </c>
      <c r="B9" s="196" t="s">
        <v>15</v>
      </c>
      <c r="C9" s="197"/>
      <c r="D9" s="258"/>
    </row>
    <row r="10" spans="1:5" ht="19.5" customHeight="1">
      <c r="A10" s="257" t="s">
        <v>36</v>
      </c>
      <c r="B10" s="199" t="s">
        <v>16</v>
      </c>
      <c r="C10" s="199"/>
      <c r="D10" s="259">
        <v>0</v>
      </c>
      <c r="E10" s="233"/>
    </row>
    <row r="11" spans="1:5" ht="19.5" customHeight="1">
      <c r="A11" s="257" t="s">
        <v>37</v>
      </c>
      <c r="B11" s="199" t="s">
        <v>17</v>
      </c>
      <c r="C11" s="199"/>
      <c r="D11" s="259">
        <v>0</v>
      </c>
      <c r="E11" s="233"/>
    </row>
    <row r="12" spans="1:5" ht="19.5" customHeight="1" hidden="1">
      <c r="A12" s="260" t="s">
        <v>38</v>
      </c>
      <c r="B12" s="196" t="s">
        <v>18</v>
      </c>
      <c r="C12" s="197"/>
      <c r="D12" s="259"/>
      <c r="E12" s="233"/>
    </row>
    <row r="13" spans="1:5" ht="19.5" customHeight="1">
      <c r="A13" s="260" t="s">
        <v>39</v>
      </c>
      <c r="B13" s="199" t="s">
        <v>19</v>
      </c>
      <c r="C13" s="199"/>
      <c r="D13" s="259">
        <v>0</v>
      </c>
      <c r="E13" s="233"/>
    </row>
    <row r="14" spans="1:5" ht="19.5" customHeight="1">
      <c r="A14" s="260" t="s">
        <v>40</v>
      </c>
      <c r="B14" s="201" t="s">
        <v>20</v>
      </c>
      <c r="C14" s="201"/>
      <c r="D14" s="259">
        <v>0</v>
      </c>
      <c r="E14" s="233"/>
    </row>
    <row r="15" spans="1:5" ht="19.5" customHeight="1">
      <c r="A15" s="260" t="s">
        <v>41</v>
      </c>
      <c r="B15" s="192" t="s">
        <v>21</v>
      </c>
      <c r="C15" s="192"/>
      <c r="D15" s="259">
        <v>0</v>
      </c>
      <c r="E15" s="233"/>
    </row>
    <row r="16" spans="1:5" ht="19.5" customHeight="1">
      <c r="A16" s="260" t="s">
        <v>42</v>
      </c>
      <c r="B16" s="201" t="s">
        <v>22</v>
      </c>
      <c r="C16" s="201"/>
      <c r="D16" s="259">
        <v>0</v>
      </c>
      <c r="E16" s="233"/>
    </row>
    <row r="17" spans="1:5" ht="19.5" customHeight="1">
      <c r="A17" s="260" t="s">
        <v>43</v>
      </c>
      <c r="B17" s="199" t="s">
        <v>23</v>
      </c>
      <c r="C17" s="199"/>
      <c r="D17" s="259">
        <v>0</v>
      </c>
      <c r="E17" s="233"/>
    </row>
    <row r="18" spans="1:5" ht="19.5" customHeight="1">
      <c r="A18" s="260" t="s">
        <v>44</v>
      </c>
      <c r="B18" s="199" t="s">
        <v>24</v>
      </c>
      <c r="C18" s="199"/>
      <c r="D18" s="259">
        <v>15</v>
      </c>
      <c r="E18" s="233"/>
    </row>
    <row r="19" spans="1:5" ht="19.5" customHeight="1">
      <c r="A19" s="260" t="s">
        <v>45</v>
      </c>
      <c r="B19" s="199" t="s">
        <v>25</v>
      </c>
      <c r="C19" s="199"/>
      <c r="D19" s="259">
        <v>0</v>
      </c>
      <c r="E19" s="233"/>
    </row>
    <row r="20" spans="1:5" ht="19.5" customHeight="1">
      <c r="A20" s="260" t="s">
        <v>46</v>
      </c>
      <c r="B20" s="199" t="s">
        <v>26</v>
      </c>
      <c r="C20" s="199"/>
      <c r="D20" s="259">
        <v>0</v>
      </c>
      <c r="E20" s="233"/>
    </row>
    <row r="21" spans="1:5" ht="19.5" customHeight="1">
      <c r="A21" s="260" t="s">
        <v>47</v>
      </c>
      <c r="B21" s="199" t="s">
        <v>27</v>
      </c>
      <c r="C21" s="199"/>
      <c r="D21" s="259">
        <v>0</v>
      </c>
      <c r="E21" s="233"/>
    </row>
    <row r="22" spans="1:5" ht="19.5" customHeight="1">
      <c r="A22" s="257" t="s">
        <v>48</v>
      </c>
      <c r="B22" s="199" t="s">
        <v>28</v>
      </c>
      <c r="C22" s="199"/>
      <c r="D22" s="259">
        <v>0</v>
      </c>
      <c r="E22" s="233"/>
    </row>
    <row r="23" spans="1:5" s="246" customFormat="1" ht="19.5" customHeight="1">
      <c r="A23" s="261" t="s">
        <v>49</v>
      </c>
      <c r="B23" s="199" t="s">
        <v>29</v>
      </c>
      <c r="C23" s="199"/>
      <c r="D23" s="259">
        <v>0</v>
      </c>
      <c r="E23" s="243"/>
    </row>
    <row r="24" spans="1:5" ht="19.5" customHeight="1">
      <c r="A24" s="257" t="s">
        <v>50</v>
      </c>
      <c r="B24" s="199" t="s">
        <v>30</v>
      </c>
      <c r="C24" s="199"/>
      <c r="D24" s="259">
        <v>0</v>
      </c>
      <c r="E24" s="233"/>
    </row>
    <row r="25" spans="1:5" ht="19.5" customHeight="1">
      <c r="A25" s="257" t="s">
        <v>51</v>
      </c>
      <c r="B25" s="199" t="s">
        <v>31</v>
      </c>
      <c r="C25" s="199"/>
      <c r="D25" s="259">
        <v>0</v>
      </c>
      <c r="E25" s="233"/>
    </row>
    <row r="26" spans="1:5" ht="18.75" customHeight="1">
      <c r="A26" s="257" t="s">
        <v>52</v>
      </c>
      <c r="B26" s="199" t="s">
        <v>32</v>
      </c>
      <c r="C26" s="199"/>
      <c r="D26" s="259">
        <v>0</v>
      </c>
      <c r="E26" s="233"/>
    </row>
    <row r="27" spans="1:5" ht="19.5" customHeight="1">
      <c r="A27" s="257" t="s">
        <v>296</v>
      </c>
      <c r="B27" s="199" t="s">
        <v>34</v>
      </c>
      <c r="C27" s="199"/>
      <c r="D27" s="259">
        <v>0</v>
      </c>
      <c r="E27" s="233"/>
    </row>
    <row r="28" spans="1:5" ht="19.5" customHeight="1">
      <c r="A28" s="257" t="s">
        <v>297</v>
      </c>
      <c r="B28" s="199" t="s">
        <v>33</v>
      </c>
      <c r="C28" s="199"/>
      <c r="D28" s="259">
        <v>0</v>
      </c>
      <c r="E28" s="233"/>
    </row>
    <row r="29" spans="1:5" ht="1.5" customHeight="1">
      <c r="A29" s="257"/>
      <c r="B29" s="199"/>
      <c r="C29" s="199"/>
      <c r="D29" s="259"/>
      <c r="E29" s="233"/>
    </row>
    <row r="30" spans="1:4" ht="19.5" customHeight="1">
      <c r="A30" s="234"/>
      <c r="B30" s="231" t="s">
        <v>178</v>
      </c>
      <c r="C30" s="199"/>
      <c r="D30" s="259">
        <f>377-SUM(D10:D28)</f>
        <v>362</v>
      </c>
    </row>
    <row r="31" spans="1:4" ht="3.75" customHeight="1">
      <c r="A31" s="257"/>
      <c r="B31" s="231"/>
      <c r="C31" s="231"/>
      <c r="D31" s="262"/>
    </row>
    <row r="32" spans="2:4" s="250" customFormat="1" ht="19.5" customHeight="1">
      <c r="B32" s="248" t="s">
        <v>12</v>
      </c>
      <c r="C32" s="248"/>
      <c r="D32" s="263">
        <f>SUM(D10:D30)</f>
        <v>377</v>
      </c>
    </row>
    <row r="33" spans="2:4" ht="18.75">
      <c r="B33" s="227"/>
      <c r="C33" s="227"/>
      <c r="D33" s="227"/>
    </row>
    <row r="34" spans="2:4" ht="18.75">
      <c r="B34" s="227"/>
      <c r="C34" s="227"/>
      <c r="D34" s="227"/>
    </row>
    <row r="35" spans="2:4" ht="18.75">
      <c r="B35" s="227"/>
      <c r="C35" s="227"/>
      <c r="D35" s="227"/>
    </row>
    <row r="36" spans="2:4" ht="18.75">
      <c r="B36" s="227"/>
      <c r="C36" s="227"/>
      <c r="D36" s="227"/>
    </row>
    <row r="37" spans="2:4" ht="18.75">
      <c r="B37" s="227"/>
      <c r="C37" s="227"/>
      <c r="D37" s="227"/>
    </row>
    <row r="38" spans="2:4" ht="18.75">
      <c r="B38" s="227"/>
      <c r="C38" s="227"/>
      <c r="D38" s="227"/>
    </row>
    <row r="39" spans="2:4" ht="18.75">
      <c r="B39" s="227"/>
      <c r="C39" s="227"/>
      <c r="D39" s="227"/>
    </row>
    <row r="40" spans="2:4" ht="18.75">
      <c r="B40" s="227"/>
      <c r="C40" s="227"/>
      <c r="D40" s="227"/>
    </row>
    <row r="41" spans="2:4" ht="18.75">
      <c r="B41" s="227"/>
      <c r="C41" s="227"/>
      <c r="D41" s="227"/>
    </row>
    <row r="42" spans="2:4" ht="18.75">
      <c r="B42" s="227"/>
      <c r="C42" s="227"/>
      <c r="D42" s="227"/>
    </row>
  </sheetData>
  <sheetProtection/>
  <mergeCells count="2">
    <mergeCell ref="A6:D6"/>
    <mergeCell ref="B8:C8"/>
  </mergeCells>
  <printOptions horizontalCentered="1"/>
  <pageMargins left="0.69" right="0.21" top="0.33" bottom="0.21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D4" sqref="D4"/>
    </sheetView>
  </sheetViews>
  <sheetFormatPr defaultColWidth="9.33203125" defaultRowHeight="12.75"/>
  <cols>
    <col min="1" max="1" width="10.66015625" style="264" customWidth="1"/>
    <col min="2" max="2" width="23.5" style="264" customWidth="1"/>
    <col min="3" max="3" width="30.16015625" style="264" customWidth="1"/>
    <col min="4" max="4" width="29.66015625" style="264" customWidth="1"/>
    <col min="5" max="5" width="23.5" style="264" customWidth="1"/>
    <col min="6" max="6" width="26.16015625" style="264" customWidth="1"/>
    <col min="7" max="16384" width="9.33203125" style="264" customWidth="1"/>
  </cols>
  <sheetData>
    <row r="1" ht="18.75">
      <c r="D1" s="2" t="s">
        <v>319</v>
      </c>
    </row>
    <row r="2" ht="18.75">
      <c r="D2" s="2" t="s">
        <v>298</v>
      </c>
    </row>
    <row r="3" spans="2:4" ht="18.75">
      <c r="B3" s="265"/>
      <c r="D3" s="2" t="s">
        <v>299</v>
      </c>
    </row>
    <row r="4" spans="2:4" s="1" customFormat="1" ht="18.75">
      <c r="B4" s="19"/>
      <c r="D4" s="2" t="s">
        <v>341</v>
      </c>
    </row>
    <row r="5" spans="2:8" ht="3.75" customHeight="1">
      <c r="B5" s="265"/>
      <c r="C5" s="266"/>
      <c r="E5" s="267"/>
      <c r="F5" s="267"/>
      <c r="H5" s="267"/>
    </row>
    <row r="6" spans="1:6" ht="55.5" customHeight="1">
      <c r="A6" s="354" t="s">
        <v>309</v>
      </c>
      <c r="B6" s="354"/>
      <c r="C6" s="354"/>
      <c r="D6" s="354"/>
      <c r="E6" s="354"/>
      <c r="F6" s="354"/>
    </row>
    <row r="7" spans="2:6" ht="18.75">
      <c r="B7" s="268"/>
      <c r="C7" s="268"/>
      <c r="F7" s="264" t="s">
        <v>8</v>
      </c>
    </row>
    <row r="8" spans="1:7" ht="18.75">
      <c r="A8" s="355" t="s">
        <v>320</v>
      </c>
      <c r="B8" s="358" t="s">
        <v>278</v>
      </c>
      <c r="C8" s="359"/>
      <c r="D8" s="364" t="s">
        <v>304</v>
      </c>
      <c r="E8" s="365"/>
      <c r="F8" s="366"/>
      <c r="G8" s="269"/>
    </row>
    <row r="9" spans="1:7" ht="206.25" customHeight="1">
      <c r="A9" s="356"/>
      <c r="B9" s="360"/>
      <c r="C9" s="361"/>
      <c r="D9" s="367" t="s">
        <v>327</v>
      </c>
      <c r="E9" s="367" t="s">
        <v>315</v>
      </c>
      <c r="F9" s="369" t="s">
        <v>316</v>
      </c>
      <c r="G9" s="269"/>
    </row>
    <row r="10" spans="1:7" ht="125.25" customHeight="1">
      <c r="A10" s="357"/>
      <c r="B10" s="362"/>
      <c r="C10" s="363"/>
      <c r="D10" s="368"/>
      <c r="E10" s="368"/>
      <c r="F10" s="370"/>
      <c r="G10" s="269"/>
    </row>
    <row r="11" spans="1:3" ht="18.75" customHeight="1" hidden="1">
      <c r="A11" s="270" t="s">
        <v>35</v>
      </c>
      <c r="B11" s="271" t="s">
        <v>15</v>
      </c>
      <c r="C11" s="272"/>
    </row>
    <row r="12" spans="1:7" ht="19.5" customHeight="1">
      <c r="A12" s="273" t="s">
        <v>36</v>
      </c>
      <c r="B12" s="274" t="s">
        <v>16</v>
      </c>
      <c r="C12" s="274"/>
      <c r="D12" s="275">
        <v>284</v>
      </c>
      <c r="E12" s="233">
        <v>0</v>
      </c>
      <c r="F12" s="244">
        <v>3620</v>
      </c>
      <c r="G12" s="225"/>
    </row>
    <row r="13" spans="1:7" ht="19.5" customHeight="1">
      <c r="A13" s="273" t="s">
        <v>37</v>
      </c>
      <c r="B13" s="274" t="s">
        <v>17</v>
      </c>
      <c r="C13" s="274"/>
      <c r="D13" s="275">
        <v>125</v>
      </c>
      <c r="E13" s="233">
        <v>0</v>
      </c>
      <c r="F13" s="244">
        <v>0</v>
      </c>
      <c r="G13" s="225"/>
    </row>
    <row r="14" spans="1:7" ht="32.25" customHeight="1" hidden="1">
      <c r="A14" s="276" t="s">
        <v>38</v>
      </c>
      <c r="B14" s="271" t="s">
        <v>18</v>
      </c>
      <c r="C14" s="272"/>
      <c r="D14" s="275"/>
      <c r="E14" s="233"/>
      <c r="F14" s="244"/>
      <c r="G14" s="225"/>
    </row>
    <row r="15" spans="1:7" ht="19.5" customHeight="1">
      <c r="A15" s="277" t="s">
        <v>39</v>
      </c>
      <c r="B15" s="274" t="s">
        <v>19</v>
      </c>
      <c r="C15" s="274"/>
      <c r="D15" s="275">
        <v>0</v>
      </c>
      <c r="E15" s="233">
        <v>0</v>
      </c>
      <c r="F15" s="244">
        <v>0</v>
      </c>
      <c r="G15" s="225"/>
    </row>
    <row r="16" spans="1:7" ht="19.5" customHeight="1">
      <c r="A16" s="277" t="s">
        <v>40</v>
      </c>
      <c r="B16" s="278" t="s">
        <v>20</v>
      </c>
      <c r="C16" s="278"/>
      <c r="D16" s="275">
        <v>0</v>
      </c>
      <c r="E16" s="233">
        <v>1400</v>
      </c>
      <c r="F16" s="244">
        <v>0</v>
      </c>
      <c r="G16" s="225"/>
    </row>
    <row r="17" spans="1:7" ht="19.5" customHeight="1">
      <c r="A17" s="277" t="s">
        <v>41</v>
      </c>
      <c r="B17" s="279" t="s">
        <v>21</v>
      </c>
      <c r="C17" s="279"/>
      <c r="D17" s="275">
        <v>0</v>
      </c>
      <c r="E17" s="233">
        <v>0</v>
      </c>
      <c r="F17" s="244">
        <v>0</v>
      </c>
      <c r="G17" s="225"/>
    </row>
    <row r="18" spans="1:7" ht="19.5" customHeight="1">
      <c r="A18" s="277" t="s">
        <v>42</v>
      </c>
      <c r="B18" s="278" t="s">
        <v>22</v>
      </c>
      <c r="C18" s="278"/>
      <c r="D18" s="275">
        <v>0</v>
      </c>
      <c r="E18" s="233">
        <v>0</v>
      </c>
      <c r="F18" s="244">
        <v>0</v>
      </c>
      <c r="G18" s="225"/>
    </row>
    <row r="19" spans="1:7" ht="19.5" customHeight="1">
      <c r="A19" s="277" t="s">
        <v>43</v>
      </c>
      <c r="B19" s="274" t="s">
        <v>23</v>
      </c>
      <c r="C19" s="274"/>
      <c r="D19" s="275">
        <v>0</v>
      </c>
      <c r="E19" s="233">
        <v>310</v>
      </c>
      <c r="F19" s="244">
        <v>0</v>
      </c>
      <c r="G19" s="225"/>
    </row>
    <row r="20" spans="1:7" ht="19.5" customHeight="1">
      <c r="A20" s="277" t="s">
        <v>44</v>
      </c>
      <c r="B20" s="274" t="s">
        <v>24</v>
      </c>
      <c r="C20" s="274"/>
      <c r="D20" s="275">
        <v>0</v>
      </c>
      <c r="E20" s="233">
        <v>0</v>
      </c>
      <c r="F20" s="244">
        <v>0</v>
      </c>
      <c r="G20" s="225"/>
    </row>
    <row r="21" spans="1:7" ht="19.5" customHeight="1">
      <c r="A21" s="277" t="s">
        <v>45</v>
      </c>
      <c r="B21" s="274" t="s">
        <v>25</v>
      </c>
      <c r="C21" s="274"/>
      <c r="D21" s="275">
        <v>244</v>
      </c>
      <c r="E21" s="233">
        <v>267</v>
      </c>
      <c r="F21" s="244">
        <v>0</v>
      </c>
      <c r="G21" s="225"/>
    </row>
    <row r="22" spans="1:7" ht="19.5" customHeight="1">
      <c r="A22" s="277" t="s">
        <v>46</v>
      </c>
      <c r="B22" s="274" t="s">
        <v>26</v>
      </c>
      <c r="C22" s="274"/>
      <c r="D22" s="275">
        <v>168.4</v>
      </c>
      <c r="E22" s="233">
        <v>0</v>
      </c>
      <c r="F22" s="244">
        <v>0</v>
      </c>
      <c r="G22" s="225"/>
    </row>
    <row r="23" spans="1:7" ht="19.5" customHeight="1">
      <c r="A23" s="277" t="s">
        <v>47</v>
      </c>
      <c r="B23" s="274" t="s">
        <v>27</v>
      </c>
      <c r="C23" s="274"/>
      <c r="D23" s="275">
        <v>120</v>
      </c>
      <c r="E23" s="233">
        <v>0</v>
      </c>
      <c r="F23" s="244">
        <v>306</v>
      </c>
      <c r="G23" s="225"/>
    </row>
    <row r="24" spans="1:7" ht="19.5" customHeight="1">
      <c r="A24" s="273" t="s">
        <v>48</v>
      </c>
      <c r="B24" s="274" t="s">
        <v>28</v>
      </c>
      <c r="C24" s="274"/>
      <c r="D24" s="275">
        <v>4.3</v>
      </c>
      <c r="E24" s="233">
        <v>0</v>
      </c>
      <c r="F24" s="244">
        <v>0</v>
      </c>
      <c r="G24" s="225"/>
    </row>
    <row r="25" spans="1:7" s="281" customFormat="1" ht="19.5" customHeight="1">
      <c r="A25" s="280" t="s">
        <v>49</v>
      </c>
      <c r="B25" s="274" t="s">
        <v>29</v>
      </c>
      <c r="C25" s="274"/>
      <c r="D25" s="275">
        <v>74</v>
      </c>
      <c r="E25" s="233">
        <v>1610</v>
      </c>
      <c r="F25" s="244">
        <v>0</v>
      </c>
      <c r="G25" s="246"/>
    </row>
    <row r="26" spans="1:7" ht="19.5" customHeight="1">
      <c r="A26" s="273" t="s">
        <v>50</v>
      </c>
      <c r="B26" s="274" t="s">
        <v>30</v>
      </c>
      <c r="C26" s="274"/>
      <c r="D26" s="275">
        <v>6</v>
      </c>
      <c r="E26" s="233">
        <v>715</v>
      </c>
      <c r="F26" s="244">
        <v>147</v>
      </c>
      <c r="G26" s="225"/>
    </row>
    <row r="27" spans="1:7" ht="19.5" customHeight="1">
      <c r="A27" s="273" t="s">
        <v>51</v>
      </c>
      <c r="B27" s="274" t="s">
        <v>31</v>
      </c>
      <c r="C27" s="274"/>
      <c r="D27" s="275">
        <v>0</v>
      </c>
      <c r="E27" s="233">
        <v>0</v>
      </c>
      <c r="F27" s="244">
        <v>1286</v>
      </c>
      <c r="G27" s="225"/>
    </row>
    <row r="28" spans="1:7" ht="19.5" customHeight="1">
      <c r="A28" s="273" t="s">
        <v>52</v>
      </c>
      <c r="B28" s="274" t="s">
        <v>32</v>
      </c>
      <c r="C28" s="274"/>
      <c r="D28" s="275">
        <v>0</v>
      </c>
      <c r="E28" s="233">
        <v>0</v>
      </c>
      <c r="F28" s="244">
        <v>0</v>
      </c>
      <c r="G28" s="225"/>
    </row>
    <row r="29" spans="1:7" ht="19.5" customHeight="1">
      <c r="A29" s="273" t="s">
        <v>296</v>
      </c>
      <c r="B29" s="274" t="s">
        <v>34</v>
      </c>
      <c r="C29" s="274"/>
      <c r="D29" s="275">
        <v>282.3</v>
      </c>
      <c r="E29" s="233">
        <v>364</v>
      </c>
      <c r="F29" s="244">
        <v>633</v>
      </c>
      <c r="G29" s="225"/>
    </row>
    <row r="30" spans="1:7" ht="21" customHeight="1">
      <c r="A30" s="273" t="s">
        <v>297</v>
      </c>
      <c r="B30" s="274" t="s">
        <v>33</v>
      </c>
      <c r="C30" s="274"/>
      <c r="D30" s="275">
        <v>0</v>
      </c>
      <c r="E30" s="233">
        <v>0</v>
      </c>
      <c r="F30" s="244">
        <v>393</v>
      </c>
      <c r="G30" s="225"/>
    </row>
    <row r="31" spans="1:7" ht="9" customHeight="1">
      <c r="A31" s="273"/>
      <c r="B31" s="274"/>
      <c r="C31" s="274"/>
      <c r="D31" s="275"/>
      <c r="E31" s="233"/>
      <c r="F31" s="244"/>
      <c r="G31" s="225"/>
    </row>
    <row r="32" spans="1:7" ht="18" customHeight="1">
      <c r="A32" s="276"/>
      <c r="B32" s="282" t="s">
        <v>178</v>
      </c>
      <c r="C32" s="274"/>
      <c r="D32" s="283">
        <v>0</v>
      </c>
      <c r="E32" s="233">
        <v>0</v>
      </c>
      <c r="F32" s="244">
        <v>2805</v>
      </c>
      <c r="G32" s="225"/>
    </row>
    <row r="33" spans="1:7" ht="6" customHeight="1">
      <c r="A33" s="273"/>
      <c r="B33" s="274"/>
      <c r="C33" s="274"/>
      <c r="E33" s="225"/>
      <c r="F33" s="225"/>
      <c r="G33" s="225"/>
    </row>
    <row r="34" spans="2:7" s="284" customFormat="1" ht="19.5" customHeight="1">
      <c r="B34" s="285" t="s">
        <v>12</v>
      </c>
      <c r="C34" s="285"/>
      <c r="D34" s="286">
        <f>SUM(D12:D32)</f>
        <v>1307.9999999999998</v>
      </c>
      <c r="E34" s="263">
        <f>SUM(E12:E32)</f>
        <v>4666</v>
      </c>
      <c r="F34" s="263">
        <f>SUM(F12:F32)</f>
        <v>9190</v>
      </c>
      <c r="G34" s="250"/>
    </row>
    <row r="35" spans="2:7" ht="18.75">
      <c r="B35" s="268"/>
      <c r="C35" s="268"/>
      <c r="E35" s="225"/>
      <c r="F35" s="225"/>
      <c r="G35" s="225"/>
    </row>
    <row r="36" spans="2:3" ht="18.75">
      <c r="B36" s="268"/>
      <c r="C36" s="268"/>
    </row>
    <row r="37" spans="2:3" ht="18.75">
      <c r="B37" s="268"/>
      <c r="C37" s="268"/>
    </row>
    <row r="38" spans="2:3" ht="18.75">
      <c r="B38" s="268"/>
      <c r="C38" s="268"/>
    </row>
    <row r="39" spans="2:3" ht="18.75">
      <c r="B39" s="268"/>
      <c r="C39" s="268"/>
    </row>
    <row r="40" spans="2:3" ht="18.75">
      <c r="B40" s="268"/>
      <c r="C40" s="268"/>
    </row>
    <row r="41" spans="2:3" ht="18.75">
      <c r="B41" s="268"/>
      <c r="C41" s="268"/>
    </row>
    <row r="42" spans="2:3" ht="18.75">
      <c r="B42" s="268"/>
      <c r="C42" s="268"/>
    </row>
    <row r="43" spans="2:3" ht="18.75">
      <c r="B43" s="268"/>
      <c r="C43" s="268"/>
    </row>
    <row r="44" spans="2:3" ht="18.75">
      <c r="B44" s="268"/>
      <c r="C44" s="268"/>
    </row>
  </sheetData>
  <sheetProtection/>
  <mergeCells count="7">
    <mergeCell ref="A6:F6"/>
    <mergeCell ref="A8:A10"/>
    <mergeCell ref="B8:C10"/>
    <mergeCell ref="D8:F8"/>
    <mergeCell ref="D9:D10"/>
    <mergeCell ref="E9:E10"/>
    <mergeCell ref="F9:F10"/>
  </mergeCells>
  <printOptions horizontalCentered="1"/>
  <pageMargins left="0.31496062992125984" right="0.1968503937007874" top="0.1968503937007874" bottom="0.2362204724409449" header="0.15748031496062992" footer="0"/>
  <pageSetup horizontalDpi="600" verticalDpi="600" orientation="landscape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C10" sqref="C10"/>
    </sheetView>
  </sheetViews>
  <sheetFormatPr defaultColWidth="9.33203125" defaultRowHeight="12.75"/>
  <cols>
    <col min="1" max="1" width="13" style="225" customWidth="1"/>
    <col min="2" max="2" width="24.16015625" style="225" customWidth="1"/>
    <col min="3" max="3" width="32.33203125" style="225" customWidth="1"/>
    <col min="4" max="4" width="26.5" style="225" customWidth="1"/>
    <col min="5" max="16384" width="9.33203125" style="225" customWidth="1"/>
  </cols>
  <sheetData>
    <row r="1" spans="2:3" ht="18.75">
      <c r="B1" s="226"/>
      <c r="C1" s="255" t="s">
        <v>328</v>
      </c>
    </row>
    <row r="2" spans="2:3" ht="18.75">
      <c r="B2" s="226"/>
      <c r="C2" s="2" t="s">
        <v>298</v>
      </c>
    </row>
    <row r="3" spans="2:3" ht="18.75">
      <c r="B3" s="226"/>
      <c r="C3" s="2" t="s">
        <v>299</v>
      </c>
    </row>
    <row r="4" spans="2:3" s="1" customFormat="1" ht="18.75">
      <c r="B4" s="19"/>
      <c r="C4" s="2" t="s">
        <v>341</v>
      </c>
    </row>
    <row r="5" spans="2:11" ht="10.5" customHeight="1">
      <c r="B5" s="226"/>
      <c r="C5" s="2"/>
      <c r="D5" s="2"/>
      <c r="F5" s="256"/>
      <c r="G5" s="256"/>
      <c r="K5" s="256"/>
    </row>
    <row r="6" spans="1:4" ht="165" customHeight="1">
      <c r="A6" s="371" t="s">
        <v>310</v>
      </c>
      <c r="B6" s="371"/>
      <c r="C6" s="371"/>
      <c r="D6" s="371"/>
    </row>
    <row r="7" spans="2:4" ht="16.5" customHeight="1">
      <c r="B7" s="227"/>
      <c r="C7" s="227"/>
      <c r="D7" s="228" t="s">
        <v>8</v>
      </c>
    </row>
    <row r="8" spans="1:4" ht="70.5" customHeight="1">
      <c r="A8" s="311" t="s">
        <v>320</v>
      </c>
      <c r="B8" s="344" t="s">
        <v>278</v>
      </c>
      <c r="C8" s="345"/>
      <c r="D8" s="310" t="s">
        <v>7</v>
      </c>
    </row>
    <row r="9" spans="1:4" ht="19.5" customHeight="1" hidden="1">
      <c r="A9" s="257" t="s">
        <v>35</v>
      </c>
      <c r="B9" s="7" t="s">
        <v>15</v>
      </c>
      <c r="C9" s="17"/>
      <c r="D9" s="258"/>
    </row>
    <row r="10" spans="1:5" ht="19.5" customHeight="1">
      <c r="A10" s="257" t="s">
        <v>36</v>
      </c>
      <c r="B10" s="8" t="s">
        <v>16</v>
      </c>
      <c r="C10" s="8"/>
      <c r="D10" s="259">
        <v>8229</v>
      </c>
      <c r="E10" s="233"/>
    </row>
    <row r="11" spans="1:5" ht="19.5" customHeight="1">
      <c r="A11" s="257" t="s">
        <v>37</v>
      </c>
      <c r="B11" s="8" t="s">
        <v>17</v>
      </c>
      <c r="C11" s="8"/>
      <c r="D11" s="259">
        <v>1978</v>
      </c>
      <c r="E11" s="233"/>
    </row>
    <row r="12" spans="1:5" ht="19.5" customHeight="1" hidden="1">
      <c r="A12" s="260" t="s">
        <v>38</v>
      </c>
      <c r="B12" s="7" t="s">
        <v>18</v>
      </c>
      <c r="C12" s="17"/>
      <c r="D12" s="259"/>
      <c r="E12" s="233"/>
    </row>
    <row r="13" spans="1:5" ht="19.5" customHeight="1">
      <c r="A13" s="260" t="s">
        <v>39</v>
      </c>
      <c r="B13" s="8" t="s">
        <v>19</v>
      </c>
      <c r="C13" s="8"/>
      <c r="D13" s="259">
        <v>1599</v>
      </c>
      <c r="E13" s="233"/>
    </row>
    <row r="14" spans="1:5" ht="19.5" customHeight="1">
      <c r="A14" s="260" t="s">
        <v>40</v>
      </c>
      <c r="B14" s="11" t="s">
        <v>20</v>
      </c>
      <c r="C14" s="11"/>
      <c r="D14" s="259">
        <v>963</v>
      </c>
      <c r="E14" s="233"/>
    </row>
    <row r="15" spans="1:5" ht="19.5" customHeight="1">
      <c r="A15" s="260" t="s">
        <v>41</v>
      </c>
      <c r="B15" s="3" t="s">
        <v>21</v>
      </c>
      <c r="C15" s="3"/>
      <c r="D15" s="259">
        <v>1039</v>
      </c>
      <c r="E15" s="233"/>
    </row>
    <row r="16" spans="1:5" ht="19.5" customHeight="1">
      <c r="A16" s="260" t="s">
        <v>42</v>
      </c>
      <c r="B16" s="11" t="s">
        <v>22</v>
      </c>
      <c r="C16" s="11"/>
      <c r="D16" s="259">
        <v>1666</v>
      </c>
      <c r="E16" s="233"/>
    </row>
    <row r="17" spans="1:5" ht="19.5" customHeight="1">
      <c r="A17" s="260" t="s">
        <v>43</v>
      </c>
      <c r="B17" s="8" t="s">
        <v>23</v>
      </c>
      <c r="C17" s="8"/>
      <c r="D17" s="259">
        <v>1112</v>
      </c>
      <c r="E17" s="233"/>
    </row>
    <row r="18" spans="1:5" ht="19.5" customHeight="1">
      <c r="A18" s="260" t="s">
        <v>44</v>
      </c>
      <c r="B18" s="8" t="s">
        <v>24</v>
      </c>
      <c r="C18" s="8"/>
      <c r="D18" s="259">
        <v>0</v>
      </c>
      <c r="E18" s="233"/>
    </row>
    <row r="19" spans="1:5" ht="19.5" customHeight="1">
      <c r="A19" s="260" t="s">
        <v>45</v>
      </c>
      <c r="B19" s="8" t="s">
        <v>25</v>
      </c>
      <c r="C19" s="8"/>
      <c r="D19" s="259">
        <v>1463</v>
      </c>
      <c r="E19" s="233"/>
    </row>
    <row r="20" spans="1:5" ht="19.5" customHeight="1">
      <c r="A20" s="260" t="s">
        <v>46</v>
      </c>
      <c r="B20" s="8" t="s">
        <v>26</v>
      </c>
      <c r="C20" s="8"/>
      <c r="D20" s="259">
        <v>2010</v>
      </c>
      <c r="E20" s="233"/>
    </row>
    <row r="21" spans="1:5" ht="19.5" customHeight="1">
      <c r="A21" s="260" t="s">
        <v>47</v>
      </c>
      <c r="B21" s="8" t="s">
        <v>27</v>
      </c>
      <c r="C21" s="8"/>
      <c r="D21" s="259">
        <v>1191</v>
      </c>
      <c r="E21" s="233"/>
    </row>
    <row r="22" spans="1:5" ht="19.5" customHeight="1">
      <c r="A22" s="257" t="s">
        <v>48</v>
      </c>
      <c r="B22" s="8" t="s">
        <v>28</v>
      </c>
      <c r="C22" s="8"/>
      <c r="D22" s="259">
        <v>1209</v>
      </c>
      <c r="E22" s="233"/>
    </row>
    <row r="23" spans="1:5" s="246" customFormat="1" ht="19.5" customHeight="1">
      <c r="A23" s="261" t="s">
        <v>49</v>
      </c>
      <c r="B23" s="8" t="s">
        <v>29</v>
      </c>
      <c r="C23" s="8"/>
      <c r="D23" s="259">
        <v>942</v>
      </c>
      <c r="E23" s="243"/>
    </row>
    <row r="24" spans="1:5" ht="19.5" customHeight="1">
      <c r="A24" s="257" t="s">
        <v>50</v>
      </c>
      <c r="B24" s="8" t="s">
        <v>30</v>
      </c>
      <c r="C24" s="8"/>
      <c r="D24" s="259">
        <v>826</v>
      </c>
      <c r="E24" s="233"/>
    </row>
    <row r="25" spans="1:5" ht="19.5" customHeight="1">
      <c r="A25" s="257" t="s">
        <v>51</v>
      </c>
      <c r="B25" s="8" t="s">
        <v>31</v>
      </c>
      <c r="C25" s="8"/>
      <c r="D25" s="259">
        <v>1401</v>
      </c>
      <c r="E25" s="233"/>
    </row>
    <row r="26" spans="1:5" ht="18.75" customHeight="1">
      <c r="A26" s="257" t="s">
        <v>52</v>
      </c>
      <c r="B26" s="8" t="s">
        <v>32</v>
      </c>
      <c r="C26" s="8"/>
      <c r="D26" s="259">
        <v>1899</v>
      </c>
      <c r="E26" s="233"/>
    </row>
    <row r="27" spans="1:5" ht="19.5" customHeight="1">
      <c r="A27" s="257" t="s">
        <v>296</v>
      </c>
      <c r="B27" s="8" t="s">
        <v>34</v>
      </c>
      <c r="C27" s="8"/>
      <c r="D27" s="259">
        <v>0</v>
      </c>
      <c r="E27" s="233"/>
    </row>
    <row r="28" spans="1:5" ht="19.5" customHeight="1">
      <c r="A28" s="257" t="s">
        <v>297</v>
      </c>
      <c r="B28" s="8" t="s">
        <v>33</v>
      </c>
      <c r="C28" s="8"/>
      <c r="D28" s="259">
        <v>1182</v>
      </c>
      <c r="E28" s="233"/>
    </row>
    <row r="29" spans="1:5" ht="1.5" customHeight="1">
      <c r="A29" s="257"/>
      <c r="B29" s="8"/>
      <c r="C29" s="8"/>
      <c r="D29" s="259"/>
      <c r="E29" s="233"/>
    </row>
    <row r="30" spans="1:4" ht="19.5" customHeight="1">
      <c r="A30" s="234"/>
      <c r="B30" s="38" t="s">
        <v>178</v>
      </c>
      <c r="C30" s="8"/>
      <c r="D30" s="259">
        <v>0</v>
      </c>
    </row>
    <row r="31" spans="1:4" ht="3.75" customHeight="1">
      <c r="A31" s="257"/>
      <c r="B31" s="38"/>
      <c r="C31" s="38"/>
      <c r="D31" s="262"/>
    </row>
    <row r="32" spans="2:4" s="250" customFormat="1" ht="19.5" customHeight="1">
      <c r="B32" s="248" t="s">
        <v>12</v>
      </c>
      <c r="C32" s="248"/>
      <c r="D32" s="263">
        <f>SUM(D10:D30)</f>
        <v>28709</v>
      </c>
    </row>
    <row r="33" spans="2:4" ht="18.75">
      <c r="B33" s="227"/>
      <c r="C33" s="227"/>
      <c r="D33" s="227"/>
    </row>
    <row r="34" spans="2:4" ht="18.75">
      <c r="B34" s="227"/>
      <c r="C34" s="227"/>
      <c r="D34" s="227"/>
    </row>
    <row r="35" spans="2:4" ht="18.75">
      <c r="B35" s="227"/>
      <c r="C35" s="227"/>
      <c r="D35" s="227"/>
    </row>
    <row r="36" spans="2:4" ht="18.75">
      <c r="B36" s="227"/>
      <c r="C36" s="227"/>
      <c r="D36" s="227"/>
    </row>
    <row r="37" spans="2:4" ht="18.75">
      <c r="B37" s="227"/>
      <c r="C37" s="227"/>
      <c r="D37" s="227"/>
    </row>
    <row r="38" spans="2:4" ht="18.75">
      <c r="B38" s="227"/>
      <c r="C38" s="227"/>
      <c r="D38" s="227"/>
    </row>
    <row r="39" spans="2:4" ht="18.75">
      <c r="B39" s="227"/>
      <c r="C39" s="227"/>
      <c r="D39" s="227"/>
    </row>
    <row r="40" spans="2:4" ht="18.75">
      <c r="B40" s="227"/>
      <c r="C40" s="227"/>
      <c r="D40" s="227"/>
    </row>
    <row r="41" spans="2:4" ht="18.75">
      <c r="B41" s="227"/>
      <c r="C41" s="227"/>
      <c r="D41" s="227"/>
    </row>
    <row r="42" spans="2:4" ht="18.75">
      <c r="B42" s="227"/>
      <c r="C42" s="227"/>
      <c r="D42" s="227"/>
    </row>
  </sheetData>
  <sheetProtection/>
  <mergeCells count="2">
    <mergeCell ref="A6:D6"/>
    <mergeCell ref="B8:C8"/>
  </mergeCells>
  <printOptions horizontalCentered="1"/>
  <pageMargins left="0.69" right="0.21" top="0.33" bottom="0.21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5"/>
  <sheetViews>
    <sheetView zoomScale="79" zoomScaleNormal="79" zoomScalePageLayoutView="0" workbookViewId="0" topLeftCell="A1">
      <selection activeCell="C8" sqref="C8"/>
    </sheetView>
  </sheetViews>
  <sheetFormatPr defaultColWidth="9.33203125" defaultRowHeight="12.75"/>
  <cols>
    <col min="1" max="1" width="10" style="27" customWidth="1"/>
    <col min="2" max="2" width="17.66015625" style="27" customWidth="1"/>
    <col min="3" max="3" width="34.16015625" style="27" customWidth="1"/>
    <col min="4" max="4" width="34.66015625" style="27" customWidth="1"/>
    <col min="5" max="5" width="6.16015625" style="289" customWidth="1"/>
    <col min="6" max="6" width="18.33203125" style="27" customWidth="1"/>
    <col min="7" max="7" width="21" style="27" customWidth="1"/>
    <col min="8" max="8" width="12.33203125" style="27" customWidth="1"/>
    <col min="9" max="16384" width="9.33203125" style="27" customWidth="1"/>
  </cols>
  <sheetData>
    <row r="1" spans="2:4" ht="18.75">
      <c r="B1" s="28"/>
      <c r="D1" s="288" t="s">
        <v>329</v>
      </c>
    </row>
    <row r="2" spans="2:4" ht="17.25" customHeight="1">
      <c r="B2" s="28"/>
      <c r="D2" s="288" t="s">
        <v>306</v>
      </c>
    </row>
    <row r="3" spans="2:4" ht="21" customHeight="1">
      <c r="B3" s="28"/>
      <c r="D3" s="288" t="s">
        <v>307</v>
      </c>
    </row>
    <row r="4" spans="2:10" ht="21" customHeight="1">
      <c r="B4" s="28"/>
      <c r="C4" s="2"/>
      <c r="D4" s="2" t="s">
        <v>343</v>
      </c>
      <c r="E4" s="290"/>
      <c r="F4" s="224"/>
      <c r="J4" s="224"/>
    </row>
    <row r="5" spans="2:10" ht="3.75" customHeight="1">
      <c r="B5" s="28"/>
      <c r="C5" s="2"/>
      <c r="D5" s="2"/>
      <c r="E5" s="290"/>
      <c r="F5" s="224"/>
      <c r="J5" s="224"/>
    </row>
    <row r="6" spans="1:6" ht="21" customHeight="1">
      <c r="A6" s="330" t="s">
        <v>331</v>
      </c>
      <c r="B6" s="330"/>
      <c r="C6" s="330"/>
      <c r="D6" s="330"/>
      <c r="E6" s="330"/>
      <c r="F6" s="330"/>
    </row>
    <row r="7" spans="1:6" ht="111" customHeight="1">
      <c r="A7" s="330"/>
      <c r="B7" s="330"/>
      <c r="C7" s="330"/>
      <c r="D7" s="330"/>
      <c r="E7" s="330"/>
      <c r="F7" s="330"/>
    </row>
    <row r="8" spans="1:6" ht="15" customHeight="1">
      <c r="A8" s="27" t="s">
        <v>330</v>
      </c>
      <c r="B8" s="30"/>
      <c r="C8" s="30"/>
      <c r="D8" s="28"/>
      <c r="E8" s="314" t="s">
        <v>8</v>
      </c>
      <c r="F8" s="28"/>
    </row>
    <row r="9" spans="1:6" ht="17.25" customHeight="1">
      <c r="A9" s="335" t="s">
        <v>320</v>
      </c>
      <c r="B9" s="338" t="s">
        <v>278</v>
      </c>
      <c r="C9" s="339"/>
      <c r="D9" s="372" t="s">
        <v>304</v>
      </c>
      <c r="E9" s="372"/>
      <c r="F9" s="372"/>
    </row>
    <row r="10" spans="1:6" ht="17.25" customHeight="1">
      <c r="A10" s="336"/>
      <c r="B10" s="340"/>
      <c r="C10" s="341"/>
      <c r="D10" s="379" t="s">
        <v>318</v>
      </c>
      <c r="E10" s="380"/>
      <c r="F10" s="381"/>
    </row>
    <row r="11" spans="1:6" ht="122.25" customHeight="1">
      <c r="A11" s="336"/>
      <c r="B11" s="340"/>
      <c r="C11" s="341"/>
      <c r="D11" s="375" t="s">
        <v>332</v>
      </c>
      <c r="E11" s="376"/>
      <c r="F11" s="373" t="s">
        <v>317</v>
      </c>
    </row>
    <row r="12" spans="1:6" ht="149.25" customHeight="1">
      <c r="A12" s="337"/>
      <c r="B12" s="342"/>
      <c r="C12" s="343"/>
      <c r="D12" s="377"/>
      <c r="E12" s="378"/>
      <c r="F12" s="374"/>
    </row>
    <row r="13" spans="1:6" ht="19.5" customHeight="1" hidden="1">
      <c r="A13" s="39" t="s">
        <v>35</v>
      </c>
      <c r="B13" s="7" t="s">
        <v>15</v>
      </c>
      <c r="C13" s="17"/>
      <c r="D13" s="32"/>
      <c r="E13" s="27"/>
      <c r="F13" s="17"/>
    </row>
    <row r="14" spans="1:6" ht="19.5" customHeight="1">
      <c r="A14" s="6" t="s">
        <v>36</v>
      </c>
      <c r="B14" s="8" t="s">
        <v>16</v>
      </c>
      <c r="C14" s="8"/>
      <c r="D14" s="382">
        <f>360+6696</f>
        <v>7056</v>
      </c>
      <c r="E14" s="382"/>
      <c r="F14" s="299">
        <v>0</v>
      </c>
    </row>
    <row r="15" spans="1:6" ht="19.5" customHeight="1">
      <c r="A15" s="6" t="s">
        <v>37</v>
      </c>
      <c r="B15" s="8" t="s">
        <v>17</v>
      </c>
      <c r="C15" s="8"/>
      <c r="D15" s="382">
        <v>76</v>
      </c>
      <c r="E15" s="382"/>
      <c r="F15" s="299">
        <v>0</v>
      </c>
    </row>
    <row r="16" spans="1:6" ht="19.5" customHeight="1" hidden="1">
      <c r="A16" s="40" t="s">
        <v>38</v>
      </c>
      <c r="B16" s="7" t="s">
        <v>18</v>
      </c>
      <c r="C16" s="17"/>
      <c r="D16" s="291"/>
      <c r="E16" s="185"/>
      <c r="F16" s="300"/>
    </row>
    <row r="17" spans="1:6" ht="19.5" customHeight="1">
      <c r="A17" s="10" t="s">
        <v>39</v>
      </c>
      <c r="B17" s="8" t="s">
        <v>19</v>
      </c>
      <c r="C17" s="8"/>
      <c r="D17" s="382">
        <f>1275+1568</f>
        <v>2843</v>
      </c>
      <c r="E17" s="382"/>
      <c r="F17" s="299">
        <v>0</v>
      </c>
    </row>
    <row r="18" spans="1:6" ht="19.5" customHeight="1">
      <c r="A18" s="10" t="s">
        <v>40</v>
      </c>
      <c r="B18" s="11" t="s">
        <v>20</v>
      </c>
      <c r="C18" s="11"/>
      <c r="D18" s="382">
        <v>1246</v>
      </c>
      <c r="E18" s="382"/>
      <c r="F18" s="301">
        <v>0</v>
      </c>
    </row>
    <row r="19" spans="1:6" ht="19.5" customHeight="1">
      <c r="A19" s="10" t="s">
        <v>41</v>
      </c>
      <c r="B19" s="3" t="s">
        <v>21</v>
      </c>
      <c r="C19" s="3"/>
      <c r="D19" s="382">
        <v>154</v>
      </c>
      <c r="E19" s="382"/>
      <c r="F19" s="302">
        <v>0</v>
      </c>
    </row>
    <row r="20" spans="1:6" ht="19.5" customHeight="1">
      <c r="A20" s="10" t="s">
        <v>42</v>
      </c>
      <c r="B20" s="11" t="s">
        <v>22</v>
      </c>
      <c r="C20" s="11"/>
      <c r="D20" s="382">
        <f>95+268</f>
        <v>363</v>
      </c>
      <c r="E20" s="382"/>
      <c r="F20" s="301">
        <v>0</v>
      </c>
    </row>
    <row r="21" spans="1:6" ht="19.5" customHeight="1">
      <c r="A21" s="10" t="s">
        <v>43</v>
      </c>
      <c r="B21" s="8" t="s">
        <v>23</v>
      </c>
      <c r="C21" s="8"/>
      <c r="D21" s="382">
        <v>2664</v>
      </c>
      <c r="E21" s="382"/>
      <c r="F21" s="299">
        <v>0</v>
      </c>
    </row>
    <row r="22" spans="1:6" ht="19.5" customHeight="1">
      <c r="A22" s="10" t="s">
        <v>44</v>
      </c>
      <c r="B22" s="8" t="s">
        <v>24</v>
      </c>
      <c r="C22" s="8"/>
      <c r="D22" s="382">
        <v>1210</v>
      </c>
      <c r="E22" s="382"/>
      <c r="F22" s="299">
        <v>0</v>
      </c>
    </row>
    <row r="23" spans="1:6" ht="19.5" customHeight="1">
      <c r="A23" s="10" t="s">
        <v>45</v>
      </c>
      <c r="B23" s="8" t="s">
        <v>25</v>
      </c>
      <c r="C23" s="8"/>
      <c r="D23" s="382">
        <v>0</v>
      </c>
      <c r="E23" s="382"/>
      <c r="F23" s="299">
        <v>0</v>
      </c>
    </row>
    <row r="24" spans="1:6" ht="19.5" customHeight="1">
      <c r="A24" s="10" t="s">
        <v>46</v>
      </c>
      <c r="B24" s="8" t="s">
        <v>26</v>
      </c>
      <c r="C24" s="8"/>
      <c r="D24" s="382">
        <v>313</v>
      </c>
      <c r="E24" s="382"/>
      <c r="F24" s="299">
        <v>0</v>
      </c>
    </row>
    <row r="25" spans="1:6" ht="19.5" customHeight="1">
      <c r="A25" s="10" t="s">
        <v>47</v>
      </c>
      <c r="B25" s="8" t="s">
        <v>27</v>
      </c>
      <c r="C25" s="8"/>
      <c r="D25" s="382">
        <v>599</v>
      </c>
      <c r="E25" s="382"/>
      <c r="F25" s="299">
        <v>0</v>
      </c>
    </row>
    <row r="26" spans="1:7" ht="19.5" customHeight="1">
      <c r="A26" s="6" t="s">
        <v>48</v>
      </c>
      <c r="B26" s="8" t="s">
        <v>28</v>
      </c>
      <c r="C26" s="8"/>
      <c r="D26" s="382">
        <v>4802</v>
      </c>
      <c r="E26" s="382"/>
      <c r="F26" s="299">
        <v>0</v>
      </c>
      <c r="G26" s="33"/>
    </row>
    <row r="27" spans="1:7" s="33" customFormat="1" ht="19.5" customHeight="1">
      <c r="A27" s="12" t="s">
        <v>49</v>
      </c>
      <c r="B27" s="8" t="s">
        <v>29</v>
      </c>
      <c r="C27" s="8"/>
      <c r="D27" s="382">
        <v>0</v>
      </c>
      <c r="E27" s="382"/>
      <c r="F27" s="299">
        <v>0</v>
      </c>
      <c r="G27" s="27"/>
    </row>
    <row r="28" spans="1:6" ht="19.5" customHeight="1">
      <c r="A28" s="6" t="s">
        <v>50</v>
      </c>
      <c r="B28" s="8" t="s">
        <v>30</v>
      </c>
      <c r="C28" s="8"/>
      <c r="D28" s="382">
        <v>0</v>
      </c>
      <c r="E28" s="382"/>
      <c r="F28" s="299">
        <v>0</v>
      </c>
    </row>
    <row r="29" spans="1:6" ht="19.5" customHeight="1">
      <c r="A29" s="6" t="s">
        <v>51</v>
      </c>
      <c r="B29" s="8" t="s">
        <v>31</v>
      </c>
      <c r="C29" s="8"/>
      <c r="D29" s="382">
        <v>946</v>
      </c>
      <c r="E29" s="382"/>
      <c r="F29" s="299">
        <v>0</v>
      </c>
    </row>
    <row r="30" spans="1:6" ht="19.5" customHeight="1">
      <c r="A30" s="6" t="s">
        <v>52</v>
      </c>
      <c r="B30" s="8" t="s">
        <v>32</v>
      </c>
      <c r="C30" s="8"/>
      <c r="D30" s="382">
        <v>903</v>
      </c>
      <c r="E30" s="382"/>
      <c r="F30" s="299">
        <v>0</v>
      </c>
    </row>
    <row r="31" spans="1:6" ht="19.5" customHeight="1">
      <c r="A31" s="6" t="s">
        <v>296</v>
      </c>
      <c r="B31" s="8" t="s">
        <v>34</v>
      </c>
      <c r="C31" s="8"/>
      <c r="D31" s="382">
        <v>238</v>
      </c>
      <c r="E31" s="382"/>
      <c r="F31" s="299">
        <v>0</v>
      </c>
    </row>
    <row r="32" spans="1:6" ht="19.5" customHeight="1">
      <c r="A32" s="6" t="s">
        <v>297</v>
      </c>
      <c r="B32" s="8" t="s">
        <v>33</v>
      </c>
      <c r="C32" s="8"/>
      <c r="D32" s="382">
        <f>503+996</f>
        <v>1499</v>
      </c>
      <c r="E32" s="382"/>
      <c r="F32" s="299">
        <v>0</v>
      </c>
    </row>
    <row r="33" spans="1:6" ht="9" customHeight="1">
      <c r="A33" s="6"/>
      <c r="B33" s="8"/>
      <c r="C33" s="8"/>
      <c r="D33" s="291"/>
      <c r="E33" s="185"/>
      <c r="F33" s="299"/>
    </row>
    <row r="34" spans="1:8" ht="24" customHeight="1">
      <c r="A34" s="40"/>
      <c r="B34" s="38" t="s">
        <v>178</v>
      </c>
      <c r="C34" s="8"/>
      <c r="D34" s="382">
        <v>3521</v>
      </c>
      <c r="E34" s="382"/>
      <c r="F34" s="299">
        <v>0</v>
      </c>
      <c r="G34" s="57"/>
      <c r="H34" s="57"/>
    </row>
    <row r="35" spans="1:6" ht="10.5" customHeight="1">
      <c r="A35" s="6"/>
      <c r="B35" s="38"/>
      <c r="C35" s="38"/>
      <c r="D35" s="291"/>
      <c r="E35" s="31"/>
      <c r="F35" s="303"/>
    </row>
    <row r="36" spans="2:7" s="34" customFormat="1" ht="19.5" customHeight="1">
      <c r="B36" s="35" t="s">
        <v>12</v>
      </c>
      <c r="C36" s="35"/>
      <c r="D36" s="383">
        <f>SUM(D14:D34)</f>
        <v>28433</v>
      </c>
      <c r="E36" s="383"/>
      <c r="F36" s="304">
        <f>SUM(F14:F34)</f>
        <v>0</v>
      </c>
      <c r="G36" s="294"/>
    </row>
    <row r="37" spans="2:5" ht="18.75">
      <c r="B37" s="30"/>
      <c r="C37" s="30"/>
      <c r="E37" s="27"/>
    </row>
    <row r="38" spans="2:5" ht="18.75">
      <c r="B38" s="30"/>
      <c r="C38" s="30"/>
      <c r="E38" s="27"/>
    </row>
    <row r="39" spans="2:5" ht="18.75">
      <c r="B39" s="30"/>
      <c r="C39" s="30"/>
      <c r="E39" s="27"/>
    </row>
    <row r="40" spans="2:5" ht="18.75">
      <c r="B40" s="30"/>
      <c r="C40" s="30"/>
      <c r="E40" s="27"/>
    </row>
    <row r="41" spans="2:5" ht="18.75">
      <c r="B41" s="30"/>
      <c r="C41" s="30"/>
      <c r="E41" s="27"/>
    </row>
    <row r="42" spans="2:5" ht="18.75">
      <c r="B42" s="30"/>
      <c r="C42" s="30"/>
      <c r="E42" s="27"/>
    </row>
    <row r="43" spans="2:5" ht="18.75">
      <c r="B43" s="30"/>
      <c r="C43" s="30"/>
      <c r="E43" s="27"/>
    </row>
    <row r="44" spans="2:5" ht="18.75">
      <c r="B44" s="30"/>
      <c r="C44" s="30"/>
      <c r="E44" s="27"/>
    </row>
    <row r="45" spans="2:5" ht="18.75">
      <c r="B45" s="30"/>
      <c r="C45" s="30"/>
      <c r="E45" s="27"/>
    </row>
    <row r="46" ht="18.75">
      <c r="E46" s="27"/>
    </row>
    <row r="47" ht="18.75">
      <c r="E47" s="27"/>
    </row>
    <row r="48" ht="18.75">
      <c r="E48" s="27"/>
    </row>
    <row r="49" ht="18.75">
      <c r="E49" s="27"/>
    </row>
    <row r="50" ht="18.75">
      <c r="E50" s="27"/>
    </row>
    <row r="51" ht="18.75">
      <c r="E51" s="27"/>
    </row>
    <row r="52" ht="18.75">
      <c r="E52" s="27"/>
    </row>
    <row r="53" ht="18.75">
      <c r="E53" s="27"/>
    </row>
    <row r="54" ht="18.75">
      <c r="E54" s="27"/>
    </row>
    <row r="55" ht="18.75">
      <c r="E55" s="27"/>
    </row>
  </sheetData>
  <sheetProtection/>
  <mergeCells count="27">
    <mergeCell ref="D14:E14"/>
    <mergeCell ref="D15:E15"/>
    <mergeCell ref="D17:E17"/>
    <mergeCell ref="D18:E18"/>
    <mergeCell ref="D19:E19"/>
    <mergeCell ref="D20:E20"/>
    <mergeCell ref="D21:E21"/>
    <mergeCell ref="D22:E22"/>
    <mergeCell ref="D23:E23"/>
    <mergeCell ref="D30:E30"/>
    <mergeCell ref="D29:E29"/>
    <mergeCell ref="D31:E31"/>
    <mergeCell ref="D32:E32"/>
    <mergeCell ref="D34:E34"/>
    <mergeCell ref="D36:E36"/>
    <mergeCell ref="D24:E24"/>
    <mergeCell ref="D25:E25"/>
    <mergeCell ref="D26:E26"/>
    <mergeCell ref="D27:E27"/>
    <mergeCell ref="D28:E28"/>
    <mergeCell ref="A6:F7"/>
    <mergeCell ref="D9:F9"/>
    <mergeCell ref="F11:F12"/>
    <mergeCell ref="A9:A12"/>
    <mergeCell ref="B9:C12"/>
    <mergeCell ref="D11:E12"/>
    <mergeCell ref="D10:F10"/>
  </mergeCells>
  <printOptions horizontalCentered="1"/>
  <pageMargins left="0.31496062992125984" right="0.15748031496062992" top="0.31496062992125984" bottom="0.15748031496062992" header="0.15748031496062992" footer="0.15748031496062992"/>
  <pageSetup horizontalDpi="600" verticalDpi="6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pane xSplit="3" ySplit="9" topLeftCell="D10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6" sqref="A6:D7"/>
    </sheetView>
  </sheetViews>
  <sheetFormatPr defaultColWidth="10.66015625" defaultRowHeight="12.75"/>
  <cols>
    <col min="1" max="1" width="12" style="1" customWidth="1"/>
    <col min="2" max="2" width="18.16015625" style="1" customWidth="1"/>
    <col min="3" max="3" width="43.16015625" style="1" customWidth="1"/>
    <col min="4" max="4" width="21.83203125" style="1" customWidth="1"/>
    <col min="5" max="5" width="12.16015625" style="1" customWidth="1"/>
    <col min="6" max="16384" width="10.66015625" style="1" customWidth="1"/>
  </cols>
  <sheetData>
    <row r="1" spans="2:3" ht="18.75">
      <c r="B1" s="19"/>
      <c r="C1" s="2" t="s">
        <v>333</v>
      </c>
    </row>
    <row r="2" spans="2:3" ht="18.75">
      <c r="B2" s="19"/>
      <c r="C2" s="2" t="s">
        <v>283</v>
      </c>
    </row>
    <row r="3" spans="2:3" ht="18.75">
      <c r="B3" s="19"/>
      <c r="C3" s="2" t="s">
        <v>285</v>
      </c>
    </row>
    <row r="4" spans="2:3" ht="18.75">
      <c r="B4" s="19"/>
      <c r="C4" s="2" t="s">
        <v>342</v>
      </c>
    </row>
    <row r="5" spans="2:11" ht="18.75">
      <c r="B5" s="19"/>
      <c r="C5" s="2"/>
      <c r="D5" s="2"/>
      <c r="F5" s="287"/>
      <c r="G5" s="287"/>
      <c r="K5" s="287"/>
    </row>
    <row r="6" spans="1:4" ht="17.25" customHeight="1">
      <c r="A6" s="319" t="s">
        <v>305</v>
      </c>
      <c r="B6" s="319"/>
      <c r="C6" s="319"/>
      <c r="D6" s="319"/>
    </row>
    <row r="7" spans="1:4" ht="98.25" customHeight="1">
      <c r="A7" s="319"/>
      <c r="B7" s="319"/>
      <c r="C7" s="319"/>
      <c r="D7" s="319"/>
    </row>
    <row r="8" spans="2:4" ht="17.25" customHeight="1">
      <c r="B8" s="3"/>
      <c r="C8" s="3"/>
      <c r="D8" s="15" t="s">
        <v>8</v>
      </c>
    </row>
    <row r="9" spans="1:4" s="5" customFormat="1" ht="35.25" customHeight="1">
      <c r="A9" s="315" t="s">
        <v>320</v>
      </c>
      <c r="B9" s="344" t="s">
        <v>278</v>
      </c>
      <c r="C9" s="345"/>
      <c r="D9" s="310" t="s">
        <v>7</v>
      </c>
    </row>
    <row r="10" spans="1:4" ht="19.5" customHeight="1" hidden="1">
      <c r="A10" s="39" t="s">
        <v>35</v>
      </c>
      <c r="B10" s="7" t="s">
        <v>15</v>
      </c>
      <c r="C10" s="17"/>
      <c r="D10" s="18"/>
    </row>
    <row r="11" spans="1:5" ht="19.5" customHeight="1">
      <c r="A11" s="6" t="s">
        <v>36</v>
      </c>
      <c r="B11" s="8" t="s">
        <v>16</v>
      </c>
      <c r="C11" s="8"/>
      <c r="D11" s="212">
        <v>116</v>
      </c>
      <c r="E11" s="206"/>
    </row>
    <row r="12" spans="1:5" ht="19.5" customHeight="1">
      <c r="A12" s="6" t="s">
        <v>37</v>
      </c>
      <c r="B12" s="8" t="s">
        <v>17</v>
      </c>
      <c r="C12" s="8"/>
      <c r="D12" s="212">
        <v>24</v>
      </c>
      <c r="E12" s="206"/>
    </row>
    <row r="13" spans="1:5" ht="19.5" customHeight="1" hidden="1">
      <c r="A13" s="40" t="s">
        <v>38</v>
      </c>
      <c r="B13" s="7" t="s">
        <v>18</v>
      </c>
      <c r="C13" s="17"/>
      <c r="D13" s="212"/>
      <c r="E13" s="206"/>
    </row>
    <row r="14" spans="1:5" ht="19.5" customHeight="1">
      <c r="A14" s="10" t="s">
        <v>39</v>
      </c>
      <c r="B14" s="8" t="s">
        <v>19</v>
      </c>
      <c r="C14" s="8"/>
      <c r="D14" s="212">
        <v>24</v>
      </c>
      <c r="E14" s="206"/>
    </row>
    <row r="15" spans="1:5" ht="19.5" customHeight="1">
      <c r="A15" s="10" t="s">
        <v>40</v>
      </c>
      <c r="B15" s="11" t="s">
        <v>20</v>
      </c>
      <c r="C15" s="11"/>
      <c r="D15" s="212">
        <v>24</v>
      </c>
      <c r="E15" s="206"/>
    </row>
    <row r="16" spans="1:5" ht="19.5" customHeight="1">
      <c r="A16" s="10" t="s">
        <v>41</v>
      </c>
      <c r="B16" s="3" t="s">
        <v>21</v>
      </c>
      <c r="C16" s="3"/>
      <c r="D16" s="212">
        <v>24</v>
      </c>
      <c r="E16" s="206"/>
    </row>
    <row r="17" spans="1:5" ht="19.5" customHeight="1">
      <c r="A17" s="10" t="s">
        <v>42</v>
      </c>
      <c r="B17" s="11" t="s">
        <v>22</v>
      </c>
      <c r="C17" s="11"/>
      <c r="D17" s="212">
        <v>27</v>
      </c>
      <c r="E17" s="206"/>
    </row>
    <row r="18" spans="1:5" ht="19.5" customHeight="1">
      <c r="A18" s="10" t="s">
        <v>43</v>
      </c>
      <c r="B18" s="8" t="s">
        <v>23</v>
      </c>
      <c r="C18" s="8"/>
      <c r="D18" s="212">
        <v>18</v>
      </c>
      <c r="E18" s="206"/>
    </row>
    <row r="19" spans="1:5" ht="19.5" customHeight="1">
      <c r="A19" s="10" t="s">
        <v>44</v>
      </c>
      <c r="B19" s="8" t="s">
        <v>24</v>
      </c>
      <c r="C19" s="8"/>
      <c r="D19" s="212">
        <v>24</v>
      </c>
      <c r="E19" s="206"/>
    </row>
    <row r="20" spans="1:5" ht="19.5" customHeight="1">
      <c r="A20" s="10" t="s">
        <v>45</v>
      </c>
      <c r="B20" s="8" t="s">
        <v>25</v>
      </c>
      <c r="C20" s="8"/>
      <c r="D20" s="212">
        <v>24</v>
      </c>
      <c r="E20" s="206"/>
    </row>
    <row r="21" spans="1:5" ht="19.5" customHeight="1">
      <c r="A21" s="10" t="s">
        <v>46</v>
      </c>
      <c r="B21" s="8" t="s">
        <v>26</v>
      </c>
      <c r="C21" s="8"/>
      <c r="D21" s="212">
        <v>20</v>
      </c>
      <c r="E21" s="206"/>
    </row>
    <row r="22" spans="1:5" ht="19.5" customHeight="1">
      <c r="A22" s="10" t="s">
        <v>47</v>
      </c>
      <c r="B22" s="8" t="s">
        <v>27</v>
      </c>
      <c r="C22" s="8"/>
      <c r="D22" s="212">
        <v>18</v>
      </c>
      <c r="E22" s="206"/>
    </row>
    <row r="23" spans="1:5" ht="19.5" customHeight="1">
      <c r="A23" s="6" t="s">
        <v>48</v>
      </c>
      <c r="B23" s="8" t="s">
        <v>28</v>
      </c>
      <c r="C23" s="8"/>
      <c r="D23" s="212">
        <v>18</v>
      </c>
      <c r="E23" s="206"/>
    </row>
    <row r="24" spans="1:5" ht="19.5" customHeight="1">
      <c r="A24" s="12" t="s">
        <v>49</v>
      </c>
      <c r="B24" s="8" t="s">
        <v>29</v>
      </c>
      <c r="C24" s="8"/>
      <c r="D24" s="212">
        <v>18</v>
      </c>
      <c r="E24" s="206"/>
    </row>
    <row r="25" spans="1:5" ht="19.5" customHeight="1">
      <c r="A25" s="6" t="s">
        <v>50</v>
      </c>
      <c r="B25" s="8" t="s">
        <v>30</v>
      </c>
      <c r="C25" s="8"/>
      <c r="D25" s="212">
        <v>18</v>
      </c>
      <c r="E25" s="206"/>
    </row>
    <row r="26" spans="1:5" ht="19.5" customHeight="1">
      <c r="A26" s="6" t="s">
        <v>51</v>
      </c>
      <c r="B26" s="8" t="s">
        <v>31</v>
      </c>
      <c r="C26" s="8"/>
      <c r="D26" s="212">
        <v>20</v>
      </c>
      <c r="E26" s="206"/>
    </row>
    <row r="27" spans="1:5" ht="19.5" customHeight="1">
      <c r="A27" s="6" t="s">
        <v>52</v>
      </c>
      <c r="B27" s="8" t="s">
        <v>32</v>
      </c>
      <c r="C27" s="8"/>
      <c r="D27" s="212">
        <v>30</v>
      </c>
      <c r="E27" s="206"/>
    </row>
    <row r="28" spans="1:5" ht="19.5" customHeight="1">
      <c r="A28" s="6" t="s">
        <v>296</v>
      </c>
      <c r="B28" s="8" t="s">
        <v>34</v>
      </c>
      <c r="C28" s="8"/>
      <c r="D28" s="212">
        <v>18</v>
      </c>
      <c r="E28" s="206"/>
    </row>
    <row r="29" spans="1:5" ht="19.5" customHeight="1">
      <c r="A29" s="6" t="s">
        <v>297</v>
      </c>
      <c r="B29" s="8" t="s">
        <v>33</v>
      </c>
      <c r="C29" s="8"/>
      <c r="D29" s="212">
        <v>18</v>
      </c>
      <c r="E29" s="206"/>
    </row>
    <row r="30" spans="1:5" ht="9.75" customHeight="1">
      <c r="A30" s="6"/>
      <c r="B30" s="8"/>
      <c r="C30" s="8"/>
      <c r="D30" s="212"/>
      <c r="E30" s="206"/>
    </row>
    <row r="31" spans="1:5" ht="19.5" customHeight="1">
      <c r="A31" s="40"/>
      <c r="B31" s="38" t="s">
        <v>178</v>
      </c>
      <c r="C31" s="8"/>
      <c r="D31" s="212">
        <v>0</v>
      </c>
      <c r="E31" s="206"/>
    </row>
    <row r="32" spans="1:5" ht="6.75" customHeight="1">
      <c r="A32" s="6"/>
      <c r="B32" s="8"/>
      <c r="C32" s="8"/>
      <c r="D32" s="212"/>
      <c r="E32" s="206"/>
    </row>
    <row r="33" spans="2:5" s="13" customFormat="1" ht="19.5" customHeight="1">
      <c r="B33" s="14" t="s">
        <v>12</v>
      </c>
      <c r="C33" s="14"/>
      <c r="D33" s="213">
        <f>SUM(D11:D31)</f>
        <v>483</v>
      </c>
      <c r="E33" s="79"/>
    </row>
    <row r="34" ht="18.75">
      <c r="D34" s="214"/>
    </row>
    <row r="35" ht="18.75">
      <c r="D35" s="215"/>
    </row>
  </sheetData>
  <sheetProtection/>
  <mergeCells count="2">
    <mergeCell ref="A6:D7"/>
    <mergeCell ref="B9:C9"/>
  </mergeCells>
  <printOptions horizontalCentered="1"/>
  <pageMargins left="0.47" right="0.5905511811023623" top="0.57" bottom="0.53" header="0.17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8" sqref="B8:C8"/>
    </sheetView>
  </sheetViews>
  <sheetFormatPr defaultColWidth="9.33203125" defaultRowHeight="12.75"/>
  <cols>
    <col min="1" max="1" width="13" style="27" customWidth="1"/>
    <col min="2" max="2" width="24.16015625" style="27" customWidth="1"/>
    <col min="3" max="3" width="32.33203125" style="27" customWidth="1"/>
    <col min="4" max="4" width="26.5" style="27" customWidth="1"/>
    <col min="5" max="16384" width="9.33203125" style="27" customWidth="1"/>
  </cols>
  <sheetData>
    <row r="1" spans="2:3" ht="18.75">
      <c r="B1" s="28"/>
      <c r="C1" s="255" t="s">
        <v>334</v>
      </c>
    </row>
    <row r="2" spans="2:3" ht="18.75">
      <c r="B2" s="28"/>
      <c r="C2" s="255" t="s">
        <v>298</v>
      </c>
    </row>
    <row r="3" spans="2:3" ht="18.75">
      <c r="B3" s="28"/>
      <c r="C3" s="255" t="s">
        <v>299</v>
      </c>
    </row>
    <row r="4" spans="2:3" s="189" customFormat="1" ht="18.75">
      <c r="B4" s="190"/>
      <c r="C4" s="255" t="s">
        <v>341</v>
      </c>
    </row>
    <row r="5" spans="2:11" ht="18.75">
      <c r="B5" s="28"/>
      <c r="C5" s="255"/>
      <c r="D5" s="255"/>
      <c r="F5" s="224"/>
      <c r="G5" s="224"/>
      <c r="K5" s="224"/>
    </row>
    <row r="6" spans="1:4" ht="104.25" customHeight="1">
      <c r="A6" s="330" t="s">
        <v>302</v>
      </c>
      <c r="B6" s="330"/>
      <c r="C6" s="330"/>
      <c r="D6" s="330"/>
    </row>
    <row r="7" spans="2:4" ht="16.5" customHeight="1">
      <c r="B7" s="30"/>
      <c r="C7" s="30"/>
      <c r="D7" s="31" t="s">
        <v>8</v>
      </c>
    </row>
    <row r="8" spans="1:4" ht="29.25" customHeight="1">
      <c r="A8" s="309" t="s">
        <v>320</v>
      </c>
      <c r="B8" s="351" t="s">
        <v>278</v>
      </c>
      <c r="C8" s="352"/>
      <c r="D8" s="312" t="s">
        <v>7</v>
      </c>
    </row>
    <row r="9" spans="1:4" ht="19.5" customHeight="1" hidden="1">
      <c r="A9" s="6" t="s">
        <v>35</v>
      </c>
      <c r="B9" s="196" t="s">
        <v>15</v>
      </c>
      <c r="C9" s="197"/>
      <c r="D9" s="32"/>
    </row>
    <row r="10" spans="1:5" ht="19.5" customHeight="1">
      <c r="A10" s="6" t="s">
        <v>36</v>
      </c>
      <c r="B10" s="199" t="s">
        <v>16</v>
      </c>
      <c r="C10" s="199"/>
      <c r="D10" s="208">
        <v>4</v>
      </c>
      <c r="E10" s="185"/>
    </row>
    <row r="11" spans="1:5" ht="19.5" customHeight="1">
      <c r="A11" s="6" t="s">
        <v>37</v>
      </c>
      <c r="B11" s="199" t="s">
        <v>17</v>
      </c>
      <c r="C11" s="199"/>
      <c r="D11" s="208">
        <v>0</v>
      </c>
      <c r="E11" s="185"/>
    </row>
    <row r="12" spans="1:5" ht="19.5" customHeight="1" hidden="1">
      <c r="A12" s="10" t="s">
        <v>38</v>
      </c>
      <c r="B12" s="196" t="s">
        <v>18</v>
      </c>
      <c r="C12" s="197"/>
      <c r="D12" s="208"/>
      <c r="E12" s="185"/>
    </row>
    <row r="13" spans="1:5" ht="19.5" customHeight="1">
      <c r="A13" s="10" t="s">
        <v>39</v>
      </c>
      <c r="B13" s="199" t="s">
        <v>19</v>
      </c>
      <c r="C13" s="199"/>
      <c r="D13" s="208">
        <v>0</v>
      </c>
      <c r="E13" s="185"/>
    </row>
    <row r="14" spans="1:5" ht="19.5" customHeight="1">
      <c r="A14" s="10" t="s">
        <v>40</v>
      </c>
      <c r="B14" s="201" t="s">
        <v>20</v>
      </c>
      <c r="C14" s="201"/>
      <c r="D14" s="208">
        <v>7</v>
      </c>
      <c r="E14" s="185"/>
    </row>
    <row r="15" spans="1:5" ht="19.5" customHeight="1">
      <c r="A15" s="10" t="s">
        <v>41</v>
      </c>
      <c r="B15" s="192" t="s">
        <v>21</v>
      </c>
      <c r="C15" s="192"/>
      <c r="D15" s="208">
        <v>0</v>
      </c>
      <c r="E15" s="185"/>
    </row>
    <row r="16" spans="1:5" ht="19.5" customHeight="1">
      <c r="A16" s="10" t="s">
        <v>42</v>
      </c>
      <c r="B16" s="201" t="s">
        <v>22</v>
      </c>
      <c r="C16" s="201"/>
      <c r="D16" s="208">
        <v>21</v>
      </c>
      <c r="E16" s="185"/>
    </row>
    <row r="17" spans="1:5" ht="19.5" customHeight="1">
      <c r="A17" s="10" t="s">
        <v>43</v>
      </c>
      <c r="B17" s="199" t="s">
        <v>23</v>
      </c>
      <c r="C17" s="199"/>
      <c r="D17" s="208">
        <v>0</v>
      </c>
      <c r="E17" s="185"/>
    </row>
    <row r="18" spans="1:5" ht="19.5" customHeight="1">
      <c r="A18" s="10" t="s">
        <v>44</v>
      </c>
      <c r="B18" s="199" t="s">
        <v>24</v>
      </c>
      <c r="C18" s="199"/>
      <c r="D18" s="208">
        <v>0</v>
      </c>
      <c r="E18" s="185"/>
    </row>
    <row r="19" spans="1:5" ht="19.5" customHeight="1">
      <c r="A19" s="10" t="s">
        <v>45</v>
      </c>
      <c r="B19" s="199" t="s">
        <v>25</v>
      </c>
      <c r="C19" s="199"/>
      <c r="D19" s="208">
        <v>21</v>
      </c>
      <c r="E19" s="185"/>
    </row>
    <row r="20" spans="1:5" ht="19.5" customHeight="1">
      <c r="A20" s="10" t="s">
        <v>46</v>
      </c>
      <c r="B20" s="199" t="s">
        <v>26</v>
      </c>
      <c r="C20" s="199"/>
      <c r="D20" s="208">
        <v>8</v>
      </c>
      <c r="E20" s="185"/>
    </row>
    <row r="21" spans="1:5" ht="19.5" customHeight="1">
      <c r="A21" s="10" t="s">
        <v>47</v>
      </c>
      <c r="B21" s="199" t="s">
        <v>27</v>
      </c>
      <c r="C21" s="199"/>
      <c r="D21" s="208">
        <v>35</v>
      </c>
      <c r="E21" s="185"/>
    </row>
    <row r="22" spans="1:5" ht="19.5" customHeight="1">
      <c r="A22" s="6" t="s">
        <v>48</v>
      </c>
      <c r="B22" s="199" t="s">
        <v>28</v>
      </c>
      <c r="C22" s="199"/>
      <c r="D22" s="208">
        <v>0</v>
      </c>
      <c r="E22" s="185"/>
    </row>
    <row r="23" spans="1:5" s="33" customFormat="1" ht="19.5" customHeight="1">
      <c r="A23" s="12" t="s">
        <v>49</v>
      </c>
      <c r="B23" s="199" t="s">
        <v>29</v>
      </c>
      <c r="C23" s="199"/>
      <c r="D23" s="208">
        <v>0</v>
      </c>
      <c r="E23" s="74"/>
    </row>
    <row r="24" spans="1:5" ht="19.5" customHeight="1">
      <c r="A24" s="6" t="s">
        <v>50</v>
      </c>
      <c r="B24" s="199" t="s">
        <v>30</v>
      </c>
      <c r="C24" s="199"/>
      <c r="D24" s="208">
        <v>0</v>
      </c>
      <c r="E24" s="185"/>
    </row>
    <row r="25" spans="1:5" ht="19.5" customHeight="1">
      <c r="A25" s="6" t="s">
        <v>51</v>
      </c>
      <c r="B25" s="199" t="s">
        <v>31</v>
      </c>
      <c r="C25" s="199"/>
      <c r="D25" s="208">
        <v>0</v>
      </c>
      <c r="E25" s="185"/>
    </row>
    <row r="26" spans="1:5" ht="19.5" customHeight="1">
      <c r="A26" s="6" t="s">
        <v>52</v>
      </c>
      <c r="B26" s="199" t="s">
        <v>32</v>
      </c>
      <c r="C26" s="199"/>
      <c r="D26" s="208">
        <v>0</v>
      </c>
      <c r="E26" s="185"/>
    </row>
    <row r="27" spans="1:5" ht="19.5" customHeight="1">
      <c r="A27" s="6" t="s">
        <v>296</v>
      </c>
      <c r="B27" s="199" t="s">
        <v>34</v>
      </c>
      <c r="C27" s="199"/>
      <c r="D27" s="208">
        <v>8</v>
      </c>
      <c r="E27" s="185"/>
    </row>
    <row r="28" spans="1:5" ht="19.5" customHeight="1">
      <c r="A28" s="6" t="s">
        <v>297</v>
      </c>
      <c r="B28" s="199" t="s">
        <v>33</v>
      </c>
      <c r="C28" s="199"/>
      <c r="D28" s="208">
        <v>0</v>
      </c>
      <c r="E28" s="185"/>
    </row>
    <row r="29" spans="1:5" ht="1.5" customHeight="1">
      <c r="A29" s="6"/>
      <c r="B29" s="199"/>
      <c r="C29" s="199"/>
      <c r="D29" s="208"/>
      <c r="E29" s="185"/>
    </row>
    <row r="30" spans="1:4" ht="19.5" customHeight="1">
      <c r="A30" s="40"/>
      <c r="B30" s="231" t="s">
        <v>178</v>
      </c>
      <c r="C30" s="199"/>
      <c r="D30" s="208">
        <v>0</v>
      </c>
    </row>
    <row r="31" spans="1:4" ht="3.75" customHeight="1">
      <c r="A31" s="6"/>
      <c r="B31" s="231"/>
      <c r="C31" s="231"/>
      <c r="D31" s="209"/>
    </row>
    <row r="32" spans="2:4" s="34" customFormat="1" ht="19.5" customHeight="1">
      <c r="B32" s="35" t="s">
        <v>12</v>
      </c>
      <c r="C32" s="35"/>
      <c r="D32" s="176">
        <f>SUM(D10:D30)</f>
        <v>104</v>
      </c>
    </row>
    <row r="33" spans="2:4" ht="18.75">
      <c r="B33" s="30"/>
      <c r="C33" s="30"/>
      <c r="D33" s="30"/>
    </row>
    <row r="34" spans="2:4" ht="18.75">
      <c r="B34" s="30"/>
      <c r="C34" s="30"/>
      <c r="D34" s="30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  <row r="41" spans="2:4" ht="18.75">
      <c r="B41" s="30"/>
      <c r="C41" s="30"/>
      <c r="D41" s="30"/>
    </row>
    <row r="42" spans="2:4" ht="18.75">
      <c r="B42" s="30"/>
      <c r="C42" s="30"/>
      <c r="D42" s="30"/>
    </row>
  </sheetData>
  <sheetProtection/>
  <mergeCells count="2">
    <mergeCell ref="A6:D6"/>
    <mergeCell ref="B8:C8"/>
  </mergeCells>
  <printOptions horizontalCentered="1"/>
  <pageMargins left="0.69" right="0.21" top="0.33" bottom="0.2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6" sqref="A6:D6"/>
    </sheetView>
  </sheetViews>
  <sheetFormatPr defaultColWidth="10.66015625" defaultRowHeight="12.75"/>
  <cols>
    <col min="1" max="1" width="14.33203125" style="1" customWidth="1"/>
    <col min="2" max="2" width="18.16015625" style="1" customWidth="1"/>
    <col min="3" max="3" width="32.33203125" style="1" customWidth="1"/>
    <col min="4" max="4" width="21.83203125" style="1" customWidth="1"/>
    <col min="5" max="5" width="12.16015625" style="1" customWidth="1"/>
    <col min="6" max="16384" width="10.66015625" style="1" customWidth="1"/>
  </cols>
  <sheetData>
    <row r="1" spans="2:3" ht="18.75">
      <c r="B1" s="19"/>
      <c r="C1" s="2" t="s">
        <v>335</v>
      </c>
    </row>
    <row r="2" spans="2:3" ht="18.75">
      <c r="B2" s="19"/>
      <c r="C2" s="2" t="s">
        <v>283</v>
      </c>
    </row>
    <row r="3" spans="2:3" ht="18.75">
      <c r="B3" s="19"/>
      <c r="C3" s="2" t="s">
        <v>285</v>
      </c>
    </row>
    <row r="4" spans="2:5" ht="18.75">
      <c r="B4" s="19"/>
      <c r="C4" s="412" t="s">
        <v>342</v>
      </c>
      <c r="D4" s="412"/>
      <c r="E4" s="412"/>
    </row>
    <row r="5" spans="2:11" ht="18.75">
      <c r="B5" s="19"/>
      <c r="C5" s="21"/>
      <c r="F5" s="287"/>
      <c r="G5" s="287"/>
      <c r="K5" s="287"/>
    </row>
    <row r="6" spans="1:4" ht="97.5" customHeight="1">
      <c r="A6" s="319" t="s">
        <v>308</v>
      </c>
      <c r="B6" s="319"/>
      <c r="C6" s="319"/>
      <c r="D6" s="319"/>
    </row>
    <row r="7" spans="2:4" ht="17.25" customHeight="1">
      <c r="B7" s="3"/>
      <c r="C7" s="3"/>
      <c r="D7" s="15" t="s">
        <v>8</v>
      </c>
    </row>
    <row r="8" spans="1:4" s="5" customFormat="1" ht="32.25" customHeight="1">
      <c r="A8" s="315" t="s">
        <v>320</v>
      </c>
      <c r="B8" s="344" t="s">
        <v>278</v>
      </c>
      <c r="C8" s="345"/>
      <c r="D8" s="310" t="s">
        <v>7</v>
      </c>
    </row>
    <row r="9" spans="1:4" ht="19.5" customHeight="1" hidden="1">
      <c r="A9" s="39" t="s">
        <v>35</v>
      </c>
      <c r="B9" s="7" t="s">
        <v>15</v>
      </c>
      <c r="C9" s="17"/>
      <c r="D9" s="198"/>
    </row>
    <row r="10" spans="1:5" ht="19.5" customHeight="1">
      <c r="A10" s="6" t="s">
        <v>36</v>
      </c>
      <c r="B10" s="8" t="s">
        <v>16</v>
      </c>
      <c r="C10" s="8"/>
      <c r="D10" s="292">
        <v>195</v>
      </c>
      <c r="E10" s="206"/>
    </row>
    <row r="11" spans="1:5" ht="19.5" customHeight="1">
      <c r="A11" s="6" t="s">
        <v>37</v>
      </c>
      <c r="B11" s="8" t="s">
        <v>17</v>
      </c>
      <c r="C11" s="8"/>
      <c r="D11" s="292">
        <v>189</v>
      </c>
      <c r="E11" s="206"/>
    </row>
    <row r="12" spans="1:5" ht="19.5" customHeight="1" hidden="1">
      <c r="A12" s="40" t="s">
        <v>38</v>
      </c>
      <c r="B12" s="7" t="s">
        <v>18</v>
      </c>
      <c r="C12" s="17"/>
      <c r="D12" s="292"/>
      <c r="E12" s="206"/>
    </row>
    <row r="13" spans="1:5" ht="19.5" customHeight="1">
      <c r="A13" s="10" t="s">
        <v>39</v>
      </c>
      <c r="B13" s="8" t="s">
        <v>19</v>
      </c>
      <c r="C13" s="8"/>
      <c r="D13" s="292">
        <v>65</v>
      </c>
      <c r="E13" s="206"/>
    </row>
    <row r="14" spans="1:5" ht="19.5" customHeight="1">
      <c r="A14" s="10" t="s">
        <v>40</v>
      </c>
      <c r="B14" s="11" t="s">
        <v>20</v>
      </c>
      <c r="C14" s="11"/>
      <c r="D14" s="292">
        <v>0</v>
      </c>
      <c r="E14" s="206"/>
    </row>
    <row r="15" spans="1:5" ht="19.5" customHeight="1">
      <c r="A15" s="10" t="s">
        <v>41</v>
      </c>
      <c r="B15" s="3" t="s">
        <v>21</v>
      </c>
      <c r="C15" s="3"/>
      <c r="D15" s="292">
        <v>55</v>
      </c>
      <c r="E15" s="206"/>
    </row>
    <row r="16" spans="1:5" ht="19.5" customHeight="1">
      <c r="A16" s="10" t="s">
        <v>42</v>
      </c>
      <c r="B16" s="11" t="s">
        <v>22</v>
      </c>
      <c r="C16" s="11"/>
      <c r="D16" s="292">
        <v>0</v>
      </c>
      <c r="E16" s="206"/>
    </row>
    <row r="17" spans="1:5" ht="19.5" customHeight="1">
      <c r="A17" s="10" t="s">
        <v>43</v>
      </c>
      <c r="B17" s="8" t="s">
        <v>23</v>
      </c>
      <c r="C17" s="8"/>
      <c r="D17" s="292">
        <v>14</v>
      </c>
      <c r="E17" s="206"/>
    </row>
    <row r="18" spans="1:5" ht="19.5" customHeight="1">
      <c r="A18" s="10" t="s">
        <v>44</v>
      </c>
      <c r="B18" s="8" t="s">
        <v>24</v>
      </c>
      <c r="C18" s="8"/>
      <c r="D18" s="292">
        <v>36</v>
      </c>
      <c r="E18" s="206"/>
    </row>
    <row r="19" spans="1:5" ht="19.5" customHeight="1">
      <c r="A19" s="10" t="s">
        <v>45</v>
      </c>
      <c r="B19" s="8" t="s">
        <v>25</v>
      </c>
      <c r="C19" s="8"/>
      <c r="D19" s="292">
        <v>49</v>
      </c>
      <c r="E19" s="206"/>
    </row>
    <row r="20" spans="1:5" ht="19.5" customHeight="1">
      <c r="A20" s="10" t="s">
        <v>46</v>
      </c>
      <c r="B20" s="8" t="s">
        <v>26</v>
      </c>
      <c r="C20" s="8"/>
      <c r="D20" s="292">
        <v>19</v>
      </c>
      <c r="E20" s="206"/>
    </row>
    <row r="21" spans="1:5" ht="19.5" customHeight="1">
      <c r="A21" s="10" t="s">
        <v>47</v>
      </c>
      <c r="B21" s="8" t="s">
        <v>27</v>
      </c>
      <c r="C21" s="8"/>
      <c r="D21" s="292">
        <v>0</v>
      </c>
      <c r="E21" s="206"/>
    </row>
    <row r="22" spans="1:5" ht="19.5" customHeight="1">
      <c r="A22" s="6" t="s">
        <v>48</v>
      </c>
      <c r="B22" s="8" t="s">
        <v>28</v>
      </c>
      <c r="C22" s="8"/>
      <c r="D22" s="292">
        <v>57</v>
      </c>
      <c r="E22" s="206"/>
    </row>
    <row r="23" spans="1:5" ht="19.5" customHeight="1">
      <c r="A23" s="12" t="s">
        <v>49</v>
      </c>
      <c r="B23" s="8" t="s">
        <v>29</v>
      </c>
      <c r="C23" s="8"/>
      <c r="D23" s="292">
        <v>0</v>
      </c>
      <c r="E23" s="206"/>
    </row>
    <row r="24" spans="1:5" ht="19.5" customHeight="1">
      <c r="A24" s="6" t="s">
        <v>50</v>
      </c>
      <c r="B24" s="8" t="s">
        <v>30</v>
      </c>
      <c r="C24" s="8"/>
      <c r="D24" s="292">
        <v>5</v>
      </c>
      <c r="E24" s="206"/>
    </row>
    <row r="25" spans="1:5" ht="19.5" customHeight="1">
      <c r="A25" s="6" t="s">
        <v>51</v>
      </c>
      <c r="B25" s="8" t="s">
        <v>31</v>
      </c>
      <c r="C25" s="8"/>
      <c r="D25" s="292">
        <v>0</v>
      </c>
      <c r="E25" s="206"/>
    </row>
    <row r="26" spans="1:5" ht="19.5" customHeight="1">
      <c r="A26" s="6" t="s">
        <v>52</v>
      </c>
      <c r="B26" s="8" t="s">
        <v>32</v>
      </c>
      <c r="C26" s="8"/>
      <c r="D26" s="292">
        <v>102</v>
      </c>
      <c r="E26" s="206"/>
    </row>
    <row r="27" spans="1:5" ht="19.5" customHeight="1">
      <c r="A27" s="6" t="s">
        <v>296</v>
      </c>
      <c r="B27" s="8" t="s">
        <v>34</v>
      </c>
      <c r="C27" s="8"/>
      <c r="D27" s="292">
        <v>62</v>
      </c>
      <c r="E27" s="206"/>
    </row>
    <row r="28" spans="1:5" ht="19.5" customHeight="1">
      <c r="A28" s="6" t="s">
        <v>297</v>
      </c>
      <c r="B28" s="8" t="s">
        <v>33</v>
      </c>
      <c r="C28" s="8"/>
      <c r="D28" s="292">
        <v>0</v>
      </c>
      <c r="E28" s="206"/>
    </row>
    <row r="29" spans="1:6" ht="12.75" customHeight="1">
      <c r="A29" s="6"/>
      <c r="B29" s="8"/>
      <c r="C29" s="8"/>
      <c r="D29" s="292"/>
      <c r="E29" s="206"/>
      <c r="F29" s="293"/>
    </row>
    <row r="30" spans="1:5" ht="19.5" customHeight="1">
      <c r="A30" s="40"/>
      <c r="B30" s="38" t="s">
        <v>178</v>
      </c>
      <c r="C30" s="8"/>
      <c r="D30" s="292">
        <v>70</v>
      </c>
      <c r="E30" s="206"/>
    </row>
    <row r="31" spans="1:5" ht="10.5" customHeight="1">
      <c r="A31" s="6"/>
      <c r="B31" s="8"/>
      <c r="C31" s="8"/>
      <c r="D31" s="212"/>
      <c r="E31" s="206"/>
    </row>
    <row r="32" spans="2:5" s="13" customFormat="1" ht="19.5" customHeight="1">
      <c r="B32" s="14" t="s">
        <v>12</v>
      </c>
      <c r="C32" s="14"/>
      <c r="D32" s="213">
        <f>SUM(D10:D30)</f>
        <v>918</v>
      </c>
      <c r="E32" s="79"/>
    </row>
    <row r="33" ht="18.75">
      <c r="D33" s="214"/>
    </row>
    <row r="34" ht="18.75">
      <c r="D34" s="215"/>
    </row>
  </sheetData>
  <sheetProtection/>
  <mergeCells count="3">
    <mergeCell ref="A6:D6"/>
    <mergeCell ref="B8:C8"/>
    <mergeCell ref="C4:E4"/>
  </mergeCells>
  <printOptions horizontalCentered="1"/>
  <pageMargins left="0.69" right="0.5905511811023623" top="0.45" bottom="0.28" header="0.17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="60" zoomScaleNormal="75" zoomScalePageLayoutView="0" workbookViewId="0" topLeftCell="A1">
      <selection activeCell="A6" sqref="A6:D6"/>
    </sheetView>
  </sheetViews>
  <sheetFormatPr defaultColWidth="9.33203125" defaultRowHeight="12.75"/>
  <cols>
    <col min="1" max="1" width="10" style="225" customWidth="1"/>
    <col min="2" max="2" width="16.5" style="225" customWidth="1"/>
    <col min="3" max="3" width="48.66015625" style="225" customWidth="1"/>
    <col min="4" max="4" width="22.83203125" style="225" customWidth="1"/>
    <col min="5" max="5" width="9.33203125" style="225" customWidth="1"/>
    <col min="6" max="6" width="11.66015625" style="225" bestFit="1" customWidth="1"/>
    <col min="7" max="7" width="10.16015625" style="225" bestFit="1" customWidth="1"/>
    <col min="8" max="16384" width="9.33203125" style="225" customWidth="1"/>
  </cols>
  <sheetData>
    <row r="1" spans="2:4" ht="18.75">
      <c r="B1" s="226"/>
      <c r="C1" s="255" t="s">
        <v>336</v>
      </c>
      <c r="D1" s="27"/>
    </row>
    <row r="2" spans="2:4" ht="18.75">
      <c r="B2" s="226"/>
      <c r="C2" s="255" t="s">
        <v>298</v>
      </c>
      <c r="D2" s="27"/>
    </row>
    <row r="3" spans="2:4" ht="20.25" customHeight="1">
      <c r="B3" s="226"/>
      <c r="C3" s="255" t="s">
        <v>299</v>
      </c>
      <c r="D3" s="27"/>
    </row>
    <row r="4" spans="2:3" s="189" customFormat="1" ht="18.75">
      <c r="B4" s="190"/>
      <c r="C4" s="255" t="s">
        <v>341</v>
      </c>
    </row>
    <row r="5" ht="13.5" customHeight="1"/>
    <row r="6" spans="1:4" ht="112.5" customHeight="1">
      <c r="A6" s="348" t="s">
        <v>311</v>
      </c>
      <c r="B6" s="348"/>
      <c r="C6" s="348"/>
      <c r="D6" s="348"/>
    </row>
    <row r="7" spans="2:4" ht="16.5" customHeight="1">
      <c r="B7" s="227"/>
      <c r="C7" s="227"/>
      <c r="D7" s="228" t="s">
        <v>8</v>
      </c>
    </row>
    <row r="8" spans="1:4" ht="33" customHeight="1">
      <c r="A8" s="311" t="s">
        <v>320</v>
      </c>
      <c r="B8" s="349" t="s">
        <v>278</v>
      </c>
      <c r="C8" s="350"/>
      <c r="D8" s="312" t="s">
        <v>7</v>
      </c>
    </row>
    <row r="9" spans="1:5" ht="16.5" customHeight="1">
      <c r="A9" s="229" t="s">
        <v>36</v>
      </c>
      <c r="B9" s="231" t="s">
        <v>16</v>
      </c>
      <c r="C9" s="199"/>
      <c r="D9" s="235">
        <v>72</v>
      </c>
      <c r="E9" s="233"/>
    </row>
    <row r="10" spans="1:5" ht="18.75" customHeight="1">
      <c r="A10" s="229" t="s">
        <v>37</v>
      </c>
      <c r="B10" s="231" t="s">
        <v>17</v>
      </c>
      <c r="C10" s="199"/>
      <c r="D10" s="235">
        <v>0</v>
      </c>
      <c r="E10" s="233"/>
    </row>
    <row r="11" spans="1:5" ht="19.5" customHeight="1">
      <c r="A11" s="234" t="s">
        <v>39</v>
      </c>
      <c r="B11" s="231" t="s">
        <v>19</v>
      </c>
      <c r="C11" s="199"/>
      <c r="D11" s="235">
        <f>SUM(D13:D18)</f>
        <v>5</v>
      </c>
      <c r="E11" s="233"/>
    </row>
    <row r="12" spans="1:5" ht="19.5" customHeight="1">
      <c r="A12" s="234"/>
      <c r="B12" s="236" t="s">
        <v>74</v>
      </c>
      <c r="C12" s="199"/>
      <c r="D12" s="232"/>
      <c r="E12" s="233"/>
    </row>
    <row r="13" spans="1:5" ht="19.5" customHeight="1">
      <c r="A13" s="234"/>
      <c r="B13" s="238" t="s">
        <v>19</v>
      </c>
      <c r="C13" s="199"/>
      <c r="D13" s="232">
        <v>5</v>
      </c>
      <c r="E13" s="233"/>
    </row>
    <row r="14" spans="1:5" ht="19.5" customHeight="1">
      <c r="A14" s="237"/>
      <c r="B14" s="238" t="s">
        <v>69</v>
      </c>
      <c r="C14" s="199"/>
      <c r="D14" s="232">
        <v>0</v>
      </c>
      <c r="E14" s="233"/>
    </row>
    <row r="15" spans="1:5" ht="19.5" customHeight="1">
      <c r="A15" s="237"/>
      <c r="B15" s="238" t="s">
        <v>70</v>
      </c>
      <c r="C15" s="199"/>
      <c r="D15" s="232">
        <v>0</v>
      </c>
      <c r="E15" s="233"/>
    </row>
    <row r="16" spans="1:5" ht="19.5" customHeight="1">
      <c r="A16" s="237"/>
      <c r="B16" s="238" t="s">
        <v>71</v>
      </c>
      <c r="C16" s="199"/>
      <c r="D16" s="232">
        <v>0</v>
      </c>
      <c r="E16" s="233"/>
    </row>
    <row r="17" spans="1:6" ht="19.5" customHeight="1">
      <c r="A17" s="237"/>
      <c r="B17" s="238" t="s">
        <v>72</v>
      </c>
      <c r="C17" s="199"/>
      <c r="D17" s="232">
        <v>0</v>
      </c>
      <c r="E17" s="233"/>
      <c r="F17" s="239"/>
    </row>
    <row r="18" spans="1:5" ht="19.5" customHeight="1">
      <c r="A18" s="237"/>
      <c r="B18" s="238" t="s">
        <v>73</v>
      </c>
      <c r="C18" s="199"/>
      <c r="D18" s="232">
        <v>0</v>
      </c>
      <c r="E18" s="233"/>
    </row>
    <row r="19" spans="1:5" ht="19.5" customHeight="1">
      <c r="A19" s="234" t="s">
        <v>40</v>
      </c>
      <c r="B19" s="240" t="s">
        <v>20</v>
      </c>
      <c r="C19" s="201"/>
      <c r="D19" s="235">
        <f>SUM(D21:D25)</f>
        <v>0</v>
      </c>
      <c r="E19" s="233"/>
    </row>
    <row r="20" spans="1:5" ht="19.5" customHeight="1">
      <c r="A20" s="237"/>
      <c r="B20" s="236" t="s">
        <v>74</v>
      </c>
      <c r="C20" s="201"/>
      <c r="D20" s="232"/>
      <c r="E20" s="233"/>
    </row>
    <row r="21" spans="1:5" ht="19.5" customHeight="1">
      <c r="A21" s="237"/>
      <c r="B21" s="238" t="s">
        <v>20</v>
      </c>
      <c r="C21" s="201"/>
      <c r="D21" s="232">
        <v>0</v>
      </c>
      <c r="E21" s="233"/>
    </row>
    <row r="22" spans="1:6" ht="19.5" customHeight="1">
      <c r="A22" s="237"/>
      <c r="B22" s="238" t="s">
        <v>75</v>
      </c>
      <c r="C22" s="201"/>
      <c r="D22" s="232">
        <v>0</v>
      </c>
      <c r="E22" s="233"/>
      <c r="F22" s="239"/>
    </row>
    <row r="23" spans="1:5" ht="19.5" customHeight="1">
      <c r="A23" s="237"/>
      <c r="B23" s="238" t="s">
        <v>76</v>
      </c>
      <c r="C23" s="201"/>
      <c r="D23" s="232">
        <v>0</v>
      </c>
      <c r="E23" s="233"/>
    </row>
    <row r="24" spans="1:5" ht="19.5" customHeight="1">
      <c r="A24" s="237"/>
      <c r="B24" s="238" t="s">
        <v>77</v>
      </c>
      <c r="C24" s="201"/>
      <c r="D24" s="232">
        <v>0</v>
      </c>
      <c r="E24" s="233"/>
    </row>
    <row r="25" spans="1:5" ht="19.5" customHeight="1">
      <c r="A25" s="237"/>
      <c r="B25" s="238" t="s">
        <v>78</v>
      </c>
      <c r="C25" s="201"/>
      <c r="D25" s="232">
        <v>0</v>
      </c>
      <c r="E25" s="233"/>
    </row>
    <row r="26" spans="1:5" ht="24" customHeight="1">
      <c r="A26" s="234" t="s">
        <v>41</v>
      </c>
      <c r="B26" s="203" t="s">
        <v>21</v>
      </c>
      <c r="C26" s="192"/>
      <c r="D26" s="235">
        <f>SUM(D28:D32)</f>
        <v>0</v>
      </c>
      <c r="E26" s="233"/>
    </row>
    <row r="27" spans="1:5" ht="15.75" customHeight="1">
      <c r="A27" s="234"/>
      <c r="B27" s="236" t="s">
        <v>74</v>
      </c>
      <c r="C27" s="192"/>
      <c r="D27" s="241"/>
      <c r="E27" s="233"/>
    </row>
    <row r="28" spans="1:5" ht="15.75" customHeight="1">
      <c r="A28" s="234"/>
      <c r="B28" s="238" t="s">
        <v>21</v>
      </c>
      <c r="C28" s="192"/>
      <c r="D28" s="241">
        <v>0</v>
      </c>
      <c r="E28" s="233"/>
    </row>
    <row r="29" spans="1:6" ht="19.5" customHeight="1">
      <c r="A29" s="234"/>
      <c r="B29" s="238" t="s">
        <v>79</v>
      </c>
      <c r="C29" s="192"/>
      <c r="D29" s="241">
        <v>0</v>
      </c>
      <c r="E29" s="233"/>
      <c r="F29" s="239"/>
    </row>
    <row r="30" spans="1:5" ht="19.5" customHeight="1">
      <c r="A30" s="234"/>
      <c r="B30" s="238" t="s">
        <v>80</v>
      </c>
      <c r="C30" s="192"/>
      <c r="D30" s="241">
        <v>0</v>
      </c>
      <c r="E30" s="233"/>
    </row>
    <row r="31" spans="1:4" ht="19.5" customHeight="1">
      <c r="A31" s="234"/>
      <c r="B31" s="238" t="s">
        <v>81</v>
      </c>
      <c r="C31" s="192"/>
      <c r="D31" s="241">
        <v>0</v>
      </c>
    </row>
    <row r="32" spans="1:4" ht="19.5" customHeight="1">
      <c r="A32" s="234"/>
      <c r="B32" s="238" t="s">
        <v>82</v>
      </c>
      <c r="C32" s="192"/>
      <c r="D32" s="241">
        <v>0</v>
      </c>
    </row>
    <row r="33" spans="1:4" ht="19.5" customHeight="1">
      <c r="A33" s="234" t="s">
        <v>42</v>
      </c>
      <c r="B33" s="240" t="s">
        <v>22</v>
      </c>
      <c r="C33" s="201"/>
      <c r="D33" s="242">
        <f>SUM(D35:D44)</f>
        <v>18</v>
      </c>
    </row>
    <row r="34" spans="1:3" ht="19.5" customHeight="1">
      <c r="A34" s="234"/>
      <c r="B34" s="236" t="s">
        <v>74</v>
      </c>
      <c r="C34" s="201"/>
    </row>
    <row r="35" spans="1:4" ht="19.5" customHeight="1">
      <c r="A35" s="234"/>
      <c r="B35" s="238" t="s">
        <v>22</v>
      </c>
      <c r="C35" s="201"/>
      <c r="D35" s="243">
        <v>18</v>
      </c>
    </row>
    <row r="36" spans="1:6" ht="19.5" customHeight="1">
      <c r="A36" s="234"/>
      <c r="B36" s="238" t="s">
        <v>83</v>
      </c>
      <c r="C36" s="201"/>
      <c r="D36" s="243">
        <v>0</v>
      </c>
      <c r="F36" s="239"/>
    </row>
    <row r="37" spans="1:4" ht="19.5" customHeight="1">
      <c r="A37" s="234"/>
      <c r="B37" s="238" t="s">
        <v>84</v>
      </c>
      <c r="C37" s="201"/>
      <c r="D37" s="243">
        <v>0</v>
      </c>
    </row>
    <row r="38" spans="1:4" ht="19.5" customHeight="1">
      <c r="A38" s="234"/>
      <c r="B38" s="238" t="s">
        <v>85</v>
      </c>
      <c r="C38" s="201"/>
      <c r="D38" s="243">
        <v>0</v>
      </c>
    </row>
    <row r="39" spans="1:4" ht="19.5" customHeight="1">
      <c r="A39" s="234"/>
      <c r="B39" s="238" t="s">
        <v>91</v>
      </c>
      <c r="C39" s="201"/>
      <c r="D39" s="243">
        <v>0</v>
      </c>
    </row>
    <row r="40" spans="1:4" ht="19.5" customHeight="1">
      <c r="A40" s="234"/>
      <c r="B40" s="238" t="s">
        <v>86</v>
      </c>
      <c r="C40" s="201"/>
      <c r="D40" s="243">
        <v>0</v>
      </c>
    </row>
    <row r="41" spans="1:4" ht="19.5" customHeight="1">
      <c r="A41" s="234"/>
      <c r="B41" s="238" t="s">
        <v>87</v>
      </c>
      <c r="C41" s="201"/>
      <c r="D41" s="243">
        <v>0</v>
      </c>
    </row>
    <row r="42" spans="1:4" ht="19.5" customHeight="1">
      <c r="A42" s="234"/>
      <c r="B42" s="238" t="s">
        <v>88</v>
      </c>
      <c r="C42" s="201"/>
      <c r="D42" s="243">
        <v>0</v>
      </c>
    </row>
    <row r="43" spans="1:4" ht="19.5" customHeight="1">
      <c r="A43" s="234"/>
      <c r="B43" s="238" t="s">
        <v>89</v>
      </c>
      <c r="C43" s="201"/>
      <c r="D43" s="243">
        <v>0</v>
      </c>
    </row>
    <row r="44" spans="1:4" ht="19.5" customHeight="1">
      <c r="A44" s="234"/>
      <c r="B44" s="238" t="s">
        <v>90</v>
      </c>
      <c r="C44" s="201"/>
      <c r="D44" s="243">
        <v>0</v>
      </c>
    </row>
    <row r="45" spans="1:4" ht="19.5" customHeight="1">
      <c r="A45" s="234" t="s">
        <v>43</v>
      </c>
      <c r="B45" s="231" t="s">
        <v>23</v>
      </c>
      <c r="C45" s="199"/>
      <c r="D45" s="242">
        <f>SUM(D47:D52)</f>
        <v>18</v>
      </c>
    </row>
    <row r="46" spans="1:3" ht="19.5" customHeight="1">
      <c r="A46" s="234"/>
      <c r="B46" s="236" t="s">
        <v>74</v>
      </c>
      <c r="C46" s="199"/>
    </row>
    <row r="47" spans="1:4" ht="19.5" customHeight="1">
      <c r="A47" s="234"/>
      <c r="B47" s="199" t="s">
        <v>300</v>
      </c>
      <c r="C47" s="199"/>
      <c r="D47" s="244">
        <v>18</v>
      </c>
    </row>
    <row r="48" spans="1:4" ht="19.5" customHeight="1">
      <c r="A48" s="234"/>
      <c r="B48" s="238" t="s">
        <v>92</v>
      </c>
      <c r="C48" s="199"/>
      <c r="D48" s="243">
        <v>0</v>
      </c>
    </row>
    <row r="49" spans="1:4" ht="19.5" customHeight="1">
      <c r="A49" s="234"/>
      <c r="B49" s="238" t="s">
        <v>339</v>
      </c>
      <c r="C49" s="199"/>
      <c r="D49" s="243">
        <v>0</v>
      </c>
    </row>
    <row r="50" spans="1:4" ht="19.5" customHeight="1">
      <c r="A50" s="234"/>
      <c r="B50" s="238" t="s">
        <v>93</v>
      </c>
      <c r="C50" s="199"/>
      <c r="D50" s="243">
        <v>0</v>
      </c>
    </row>
    <row r="51" spans="1:4" ht="19.5" customHeight="1">
      <c r="A51" s="234"/>
      <c r="B51" s="238" t="s">
        <v>180</v>
      </c>
      <c r="C51" s="199"/>
      <c r="D51" s="243">
        <v>0</v>
      </c>
    </row>
    <row r="52" spans="1:4" ht="19.5" customHeight="1">
      <c r="A52" s="234"/>
      <c r="B52" s="238" t="s">
        <v>94</v>
      </c>
      <c r="C52" s="199"/>
      <c r="D52" s="243">
        <v>0</v>
      </c>
    </row>
    <row r="53" spans="1:4" ht="19.5" customHeight="1">
      <c r="A53" s="234" t="s">
        <v>44</v>
      </c>
      <c r="B53" s="231" t="s">
        <v>24</v>
      </c>
      <c r="C53" s="199"/>
      <c r="D53" s="242">
        <f>SUM(D55:D62)</f>
        <v>24</v>
      </c>
    </row>
    <row r="54" spans="1:3" ht="19.5" customHeight="1">
      <c r="A54" s="234"/>
      <c r="B54" s="236" t="s">
        <v>74</v>
      </c>
      <c r="C54" s="199"/>
    </row>
    <row r="55" spans="1:4" ht="19.5" customHeight="1">
      <c r="A55" s="234"/>
      <c r="B55" s="238" t="s">
        <v>24</v>
      </c>
      <c r="C55" s="199"/>
      <c r="D55" s="243">
        <v>24</v>
      </c>
    </row>
    <row r="56" spans="1:6" ht="19.5" customHeight="1">
      <c r="A56" s="234"/>
      <c r="B56" s="238" t="s">
        <v>95</v>
      </c>
      <c r="C56" s="199"/>
      <c r="D56" s="243">
        <v>0</v>
      </c>
      <c r="F56" s="239"/>
    </row>
    <row r="57" spans="1:4" ht="19.5" customHeight="1">
      <c r="A57" s="234"/>
      <c r="B57" s="238" t="s">
        <v>96</v>
      </c>
      <c r="C57" s="199"/>
      <c r="D57" s="243">
        <v>0</v>
      </c>
    </row>
    <row r="58" spans="1:4" ht="19.5" customHeight="1">
      <c r="A58" s="234"/>
      <c r="B58" s="238" t="s">
        <v>97</v>
      </c>
      <c r="C58" s="199"/>
      <c r="D58" s="243">
        <v>0</v>
      </c>
    </row>
    <row r="59" spans="1:4" ht="19.5" customHeight="1">
      <c r="A59" s="234"/>
      <c r="B59" s="238" t="s">
        <v>98</v>
      </c>
      <c r="C59" s="199"/>
      <c r="D59" s="243">
        <v>0</v>
      </c>
    </row>
    <row r="60" spans="1:4" ht="19.5" customHeight="1">
      <c r="A60" s="234"/>
      <c r="B60" s="238" t="s">
        <v>99</v>
      </c>
      <c r="C60" s="199"/>
      <c r="D60" s="243">
        <v>0</v>
      </c>
    </row>
    <row r="61" spans="1:4" ht="19.5" customHeight="1">
      <c r="A61" s="234"/>
      <c r="B61" s="238" t="s">
        <v>100</v>
      </c>
      <c r="C61" s="199"/>
      <c r="D61" s="243">
        <v>0</v>
      </c>
    </row>
    <row r="62" spans="1:4" ht="19.5" customHeight="1">
      <c r="A62" s="234"/>
      <c r="B62" s="238" t="s">
        <v>101</v>
      </c>
      <c r="C62" s="199"/>
      <c r="D62" s="243">
        <v>0</v>
      </c>
    </row>
    <row r="63" spans="1:4" ht="19.5" customHeight="1">
      <c r="A63" s="234" t="s">
        <v>45</v>
      </c>
      <c r="B63" s="231" t="s">
        <v>25</v>
      </c>
      <c r="C63" s="199"/>
      <c r="D63" s="242">
        <f>SUM(D65:D74)</f>
        <v>19.7</v>
      </c>
    </row>
    <row r="64" spans="1:3" ht="19.5" customHeight="1">
      <c r="A64" s="234"/>
      <c r="B64" s="236" t="s">
        <v>74</v>
      </c>
      <c r="C64" s="199"/>
    </row>
    <row r="65" spans="1:4" ht="19.5" customHeight="1">
      <c r="A65" s="234"/>
      <c r="B65" s="238" t="s">
        <v>25</v>
      </c>
      <c r="C65" s="199"/>
      <c r="D65" s="243">
        <v>19.7</v>
      </c>
    </row>
    <row r="66" spans="1:6" ht="19.5" customHeight="1">
      <c r="A66" s="234"/>
      <c r="B66" s="238" t="s">
        <v>102</v>
      </c>
      <c r="C66" s="199"/>
      <c r="D66" s="243">
        <v>0</v>
      </c>
      <c r="F66" s="244"/>
    </row>
    <row r="67" spans="1:4" ht="19.5" customHeight="1">
      <c r="A67" s="234"/>
      <c r="B67" s="238" t="s">
        <v>103</v>
      </c>
      <c r="C67" s="199"/>
      <c r="D67" s="243">
        <v>0</v>
      </c>
    </row>
    <row r="68" spans="1:4" ht="19.5" customHeight="1">
      <c r="A68" s="234"/>
      <c r="B68" s="238" t="s">
        <v>104</v>
      </c>
      <c r="C68" s="199"/>
      <c r="D68" s="243">
        <v>0</v>
      </c>
    </row>
    <row r="69" spans="1:4" ht="19.5" customHeight="1">
      <c r="A69" s="234"/>
      <c r="B69" s="238" t="s">
        <v>337</v>
      </c>
      <c r="C69" s="199"/>
      <c r="D69" s="243">
        <v>0</v>
      </c>
    </row>
    <row r="70" spans="1:4" ht="19.5" customHeight="1">
      <c r="A70" s="234"/>
      <c r="B70" s="238" t="s">
        <v>105</v>
      </c>
      <c r="C70" s="199"/>
      <c r="D70" s="243">
        <v>0</v>
      </c>
    </row>
    <row r="71" spans="1:4" ht="19.5" customHeight="1">
      <c r="A71" s="234"/>
      <c r="B71" s="238" t="s">
        <v>106</v>
      </c>
      <c r="C71" s="199"/>
      <c r="D71" s="243">
        <v>0</v>
      </c>
    </row>
    <row r="72" spans="1:4" ht="19.5" customHeight="1">
      <c r="A72" s="234"/>
      <c r="B72" s="238" t="s">
        <v>107</v>
      </c>
      <c r="C72" s="199"/>
      <c r="D72" s="243">
        <v>0</v>
      </c>
    </row>
    <row r="73" spans="1:4" ht="19.5" customHeight="1">
      <c r="A73" s="234"/>
      <c r="B73" s="238" t="s">
        <v>108</v>
      </c>
      <c r="C73" s="199"/>
      <c r="D73" s="243">
        <v>0</v>
      </c>
    </row>
    <row r="74" spans="1:4" ht="19.5" customHeight="1">
      <c r="A74" s="234"/>
      <c r="B74" s="238" t="s">
        <v>338</v>
      </c>
      <c r="C74" s="199"/>
      <c r="D74" s="243">
        <v>0</v>
      </c>
    </row>
    <row r="75" spans="1:4" ht="19.5" customHeight="1">
      <c r="A75" s="234" t="s">
        <v>46</v>
      </c>
      <c r="B75" s="231" t="s">
        <v>26</v>
      </c>
      <c r="C75" s="199"/>
      <c r="D75" s="242">
        <f>SUM(D77:D85)</f>
        <v>12.2</v>
      </c>
    </row>
    <row r="76" spans="1:3" ht="19.5" customHeight="1">
      <c r="A76" s="234"/>
      <c r="B76" s="236" t="s">
        <v>74</v>
      </c>
      <c r="C76" s="199"/>
    </row>
    <row r="77" spans="1:4" ht="19.5" customHeight="1">
      <c r="A77" s="234"/>
      <c r="B77" s="238" t="s">
        <v>26</v>
      </c>
      <c r="C77" s="199"/>
      <c r="D77" s="243">
        <v>12.2</v>
      </c>
    </row>
    <row r="78" spans="1:6" ht="19.5" customHeight="1">
      <c r="A78" s="234"/>
      <c r="B78" s="238" t="s">
        <v>109</v>
      </c>
      <c r="C78" s="199"/>
      <c r="D78" s="243">
        <v>0</v>
      </c>
      <c r="F78" s="239"/>
    </row>
    <row r="79" spans="1:4" ht="19.5" customHeight="1">
      <c r="A79" s="234"/>
      <c r="B79" s="238" t="s">
        <v>110</v>
      </c>
      <c r="C79" s="199"/>
      <c r="D79" s="243">
        <v>0</v>
      </c>
    </row>
    <row r="80" spans="1:4" ht="19.5" customHeight="1">
      <c r="A80" s="234"/>
      <c r="B80" s="238" t="s">
        <v>111</v>
      </c>
      <c r="C80" s="199"/>
      <c r="D80" s="243">
        <v>0</v>
      </c>
    </row>
    <row r="81" spans="1:4" ht="19.5" customHeight="1">
      <c r="A81" s="234"/>
      <c r="B81" s="238" t="s">
        <v>112</v>
      </c>
      <c r="C81" s="199"/>
      <c r="D81" s="243">
        <v>0</v>
      </c>
    </row>
    <row r="82" spans="1:4" ht="19.5" customHeight="1">
      <c r="A82" s="234"/>
      <c r="B82" s="238" t="s">
        <v>113</v>
      </c>
      <c r="C82" s="199"/>
      <c r="D82" s="243">
        <v>0</v>
      </c>
    </row>
    <row r="83" spans="1:4" ht="19.5" customHeight="1">
      <c r="A83" s="234"/>
      <c r="B83" s="238" t="s">
        <v>114</v>
      </c>
      <c r="C83" s="199"/>
      <c r="D83" s="243">
        <v>0</v>
      </c>
    </row>
    <row r="84" spans="1:4" ht="19.5" customHeight="1">
      <c r="A84" s="234"/>
      <c r="B84" s="238" t="s">
        <v>115</v>
      </c>
      <c r="C84" s="199"/>
      <c r="D84" s="243">
        <v>0</v>
      </c>
    </row>
    <row r="85" spans="1:4" ht="19.5" customHeight="1">
      <c r="A85" s="234"/>
      <c r="B85" s="238" t="s">
        <v>116</v>
      </c>
      <c r="C85" s="199"/>
      <c r="D85" s="243">
        <v>0</v>
      </c>
    </row>
    <row r="86" spans="1:4" ht="19.5" customHeight="1">
      <c r="A86" s="234" t="s">
        <v>47</v>
      </c>
      <c r="B86" s="231" t="s">
        <v>27</v>
      </c>
      <c r="C86" s="199"/>
      <c r="D86" s="242">
        <f>SUM(D88:D97)</f>
        <v>0</v>
      </c>
    </row>
    <row r="87" spans="1:3" ht="19.5" customHeight="1">
      <c r="A87" s="234"/>
      <c r="B87" s="236" t="s">
        <v>74</v>
      </c>
      <c r="C87" s="199"/>
    </row>
    <row r="88" spans="1:4" ht="19.5" customHeight="1">
      <c r="A88" s="234"/>
      <c r="B88" s="238" t="s">
        <v>27</v>
      </c>
      <c r="C88" s="199"/>
      <c r="D88" s="243">
        <v>0</v>
      </c>
    </row>
    <row r="89" spans="1:6" ht="19.5" customHeight="1">
      <c r="A89" s="234"/>
      <c r="B89" s="238" t="s">
        <v>117</v>
      </c>
      <c r="C89" s="199"/>
      <c r="D89" s="243">
        <v>0</v>
      </c>
      <c r="F89" s="239"/>
    </row>
    <row r="90" spans="1:4" ht="19.5" customHeight="1">
      <c r="A90" s="234"/>
      <c r="B90" s="238" t="s">
        <v>118</v>
      </c>
      <c r="C90" s="199"/>
      <c r="D90" s="243">
        <v>0</v>
      </c>
    </row>
    <row r="91" spans="1:4" ht="19.5" customHeight="1">
      <c r="A91" s="234"/>
      <c r="B91" s="238" t="s">
        <v>119</v>
      </c>
      <c r="C91" s="199"/>
      <c r="D91" s="243">
        <v>0</v>
      </c>
    </row>
    <row r="92" spans="1:4" ht="19.5" customHeight="1">
      <c r="A92" s="234"/>
      <c r="B92" s="238" t="s">
        <v>120</v>
      </c>
      <c r="C92" s="199"/>
      <c r="D92" s="243">
        <v>0</v>
      </c>
    </row>
    <row r="93" spans="1:4" ht="19.5" customHeight="1">
      <c r="A93" s="234"/>
      <c r="B93" s="238" t="s">
        <v>121</v>
      </c>
      <c r="C93" s="199"/>
      <c r="D93" s="243">
        <v>0</v>
      </c>
    </row>
    <row r="94" spans="1:4" ht="19.5" customHeight="1">
      <c r="A94" s="234"/>
      <c r="B94" s="238" t="s">
        <v>122</v>
      </c>
      <c r="C94" s="199"/>
      <c r="D94" s="243">
        <v>0</v>
      </c>
    </row>
    <row r="95" spans="1:4" ht="19.5" customHeight="1">
      <c r="A95" s="234"/>
      <c r="B95" s="238" t="s">
        <v>123</v>
      </c>
      <c r="C95" s="199"/>
      <c r="D95" s="243">
        <v>0</v>
      </c>
    </row>
    <row r="96" spans="1:4" ht="19.5" customHeight="1">
      <c r="A96" s="234"/>
      <c r="B96" s="238" t="s">
        <v>124</v>
      </c>
      <c r="C96" s="199"/>
      <c r="D96" s="243">
        <v>0</v>
      </c>
    </row>
    <row r="97" spans="1:4" ht="19.5" customHeight="1">
      <c r="A97" s="234"/>
      <c r="B97" s="238" t="s">
        <v>125</v>
      </c>
      <c r="C97" s="199"/>
      <c r="D97" s="243">
        <v>0</v>
      </c>
    </row>
    <row r="98" spans="1:4" ht="19.5" customHeight="1">
      <c r="A98" s="234" t="s">
        <v>48</v>
      </c>
      <c r="B98" s="231" t="s">
        <v>28</v>
      </c>
      <c r="C98" s="199"/>
      <c r="D98" s="242">
        <f>SUM(D100:D105)</f>
        <v>18</v>
      </c>
    </row>
    <row r="99" spans="1:3" ht="19.5" customHeight="1">
      <c r="A99" s="234"/>
      <c r="B99" s="236" t="s">
        <v>74</v>
      </c>
      <c r="C99" s="236"/>
    </row>
    <row r="100" spans="1:4" ht="19.5" customHeight="1">
      <c r="A100" s="234"/>
      <c r="B100" s="238" t="s">
        <v>28</v>
      </c>
      <c r="C100" s="199"/>
      <c r="D100" s="243">
        <v>18</v>
      </c>
    </row>
    <row r="101" spans="1:6" ht="19.5" customHeight="1">
      <c r="A101" s="234"/>
      <c r="B101" s="238" t="s">
        <v>126</v>
      </c>
      <c r="C101" s="199"/>
      <c r="D101" s="243">
        <v>0</v>
      </c>
      <c r="F101" s="245"/>
    </row>
    <row r="102" spans="1:4" ht="19.5" customHeight="1">
      <c r="A102" s="234"/>
      <c r="B102" s="238" t="s">
        <v>127</v>
      </c>
      <c r="C102" s="199"/>
      <c r="D102" s="243">
        <v>0</v>
      </c>
    </row>
    <row r="103" spans="1:4" ht="19.5" customHeight="1">
      <c r="A103" s="234"/>
      <c r="B103" s="238" t="s">
        <v>128</v>
      </c>
      <c r="C103" s="199"/>
      <c r="D103" s="243">
        <v>0</v>
      </c>
    </row>
    <row r="104" spans="1:4" ht="19.5" customHeight="1">
      <c r="A104" s="234"/>
      <c r="B104" s="238" t="s">
        <v>183</v>
      </c>
      <c r="C104" s="199"/>
      <c r="D104" s="243">
        <v>0</v>
      </c>
    </row>
    <row r="105" spans="1:4" ht="19.5" customHeight="1">
      <c r="A105" s="234"/>
      <c r="B105" s="238" t="s">
        <v>184</v>
      </c>
      <c r="C105" s="199"/>
      <c r="D105" s="243">
        <v>0</v>
      </c>
    </row>
    <row r="106" spans="1:4" s="246" customFormat="1" ht="19.5" customHeight="1">
      <c r="A106" s="234" t="s">
        <v>49</v>
      </c>
      <c r="B106" s="231" t="s">
        <v>29</v>
      </c>
      <c r="C106" s="199"/>
      <c r="D106" s="242">
        <f>SUM(D108:D121)</f>
        <v>18</v>
      </c>
    </row>
    <row r="107" spans="1:3" s="246" customFormat="1" ht="19.5" customHeight="1">
      <c r="A107" s="234"/>
      <c r="B107" s="236" t="s">
        <v>74</v>
      </c>
      <c r="C107" s="199"/>
    </row>
    <row r="108" spans="1:4" s="246" customFormat="1" ht="19.5" customHeight="1">
      <c r="A108" s="234"/>
      <c r="B108" s="238" t="s">
        <v>29</v>
      </c>
      <c r="C108" s="199"/>
      <c r="D108" s="243">
        <v>18</v>
      </c>
    </row>
    <row r="109" spans="1:6" s="246" customFormat="1" ht="19.5" customHeight="1">
      <c r="A109" s="234"/>
      <c r="B109" s="238" t="s">
        <v>129</v>
      </c>
      <c r="C109" s="199"/>
      <c r="D109" s="243">
        <v>0</v>
      </c>
      <c r="F109" s="247"/>
    </row>
    <row r="110" spans="1:4" s="246" customFormat="1" ht="19.5" customHeight="1">
      <c r="A110" s="234"/>
      <c r="B110" s="238" t="s">
        <v>130</v>
      </c>
      <c r="C110" s="199"/>
      <c r="D110" s="243">
        <v>0</v>
      </c>
    </row>
    <row r="111" spans="1:4" s="246" customFormat="1" ht="19.5" customHeight="1">
      <c r="A111" s="234"/>
      <c r="B111" s="238" t="s">
        <v>131</v>
      </c>
      <c r="C111" s="199"/>
      <c r="D111" s="243">
        <v>0</v>
      </c>
    </row>
    <row r="112" spans="1:4" s="246" customFormat="1" ht="19.5" customHeight="1">
      <c r="A112" s="234"/>
      <c r="B112" s="238" t="s">
        <v>132</v>
      </c>
      <c r="C112" s="199"/>
      <c r="D112" s="243">
        <v>0</v>
      </c>
    </row>
    <row r="113" spans="1:4" s="246" customFormat="1" ht="19.5" customHeight="1">
      <c r="A113" s="234"/>
      <c r="B113" s="238" t="s">
        <v>133</v>
      </c>
      <c r="C113" s="199"/>
      <c r="D113" s="243">
        <v>0</v>
      </c>
    </row>
    <row r="114" spans="1:4" s="246" customFormat="1" ht="19.5" customHeight="1">
      <c r="A114" s="234"/>
      <c r="B114" s="238" t="s">
        <v>134</v>
      </c>
      <c r="C114" s="199"/>
      <c r="D114" s="243">
        <v>0</v>
      </c>
    </row>
    <row r="115" spans="1:4" s="246" customFormat="1" ht="19.5" customHeight="1">
      <c r="A115" s="234"/>
      <c r="B115" s="238" t="s">
        <v>135</v>
      </c>
      <c r="C115" s="199"/>
      <c r="D115" s="243">
        <v>0</v>
      </c>
    </row>
    <row r="116" spans="1:4" s="246" customFormat="1" ht="19.5" customHeight="1">
      <c r="A116" s="234"/>
      <c r="B116" s="238" t="s">
        <v>136</v>
      </c>
      <c r="C116" s="199"/>
      <c r="D116" s="243">
        <v>0</v>
      </c>
    </row>
    <row r="117" spans="1:4" s="246" customFormat="1" ht="19.5" customHeight="1">
      <c r="A117" s="234"/>
      <c r="B117" s="238" t="s">
        <v>137</v>
      </c>
      <c r="C117" s="199"/>
      <c r="D117" s="243">
        <v>0</v>
      </c>
    </row>
    <row r="118" spans="1:4" s="246" customFormat="1" ht="19.5" customHeight="1">
      <c r="A118" s="234"/>
      <c r="B118" s="238" t="s">
        <v>138</v>
      </c>
      <c r="C118" s="199"/>
      <c r="D118" s="243">
        <v>0</v>
      </c>
    </row>
    <row r="119" spans="1:4" s="246" customFormat="1" ht="19.5" customHeight="1">
      <c r="A119" s="234"/>
      <c r="B119" s="238" t="s">
        <v>169</v>
      </c>
      <c r="C119" s="199"/>
      <c r="D119" s="243">
        <v>0</v>
      </c>
    </row>
    <row r="120" spans="1:4" s="246" customFormat="1" ht="19.5" customHeight="1">
      <c r="A120" s="234"/>
      <c r="B120" s="238" t="s">
        <v>170</v>
      </c>
      <c r="C120" s="199"/>
      <c r="D120" s="243">
        <v>0</v>
      </c>
    </row>
    <row r="121" spans="1:4" s="246" customFormat="1" ht="19.5" customHeight="1">
      <c r="A121" s="234"/>
      <c r="B121" s="238" t="s">
        <v>171</v>
      </c>
      <c r="C121" s="199"/>
      <c r="D121" s="243">
        <v>0</v>
      </c>
    </row>
    <row r="122" spans="1:4" ht="19.5" customHeight="1">
      <c r="A122" s="234" t="s">
        <v>50</v>
      </c>
      <c r="B122" s="231" t="s">
        <v>30</v>
      </c>
      <c r="C122" s="199"/>
      <c r="D122" s="242">
        <f>SUM(D124:D131)</f>
        <v>8</v>
      </c>
    </row>
    <row r="123" spans="1:3" ht="19.5" customHeight="1">
      <c r="A123" s="234"/>
      <c r="B123" s="236" t="s">
        <v>74</v>
      </c>
      <c r="C123" s="199"/>
    </row>
    <row r="124" spans="1:4" ht="19.5" customHeight="1">
      <c r="A124" s="234"/>
      <c r="B124" s="238" t="s">
        <v>30</v>
      </c>
      <c r="C124" s="199"/>
      <c r="D124" s="243">
        <v>8</v>
      </c>
    </row>
    <row r="125" spans="1:6" ht="19.5" customHeight="1">
      <c r="A125" s="234"/>
      <c r="B125" s="238" t="s">
        <v>139</v>
      </c>
      <c r="C125" s="199"/>
      <c r="D125" s="243">
        <v>0</v>
      </c>
      <c r="F125" s="244"/>
    </row>
    <row r="126" spans="1:4" ht="19.5" customHeight="1">
      <c r="A126" s="234"/>
      <c r="B126" s="238" t="s">
        <v>140</v>
      </c>
      <c r="C126" s="199"/>
      <c r="D126" s="243">
        <v>0</v>
      </c>
    </row>
    <row r="127" spans="1:4" ht="19.5" customHeight="1">
      <c r="A127" s="234"/>
      <c r="B127" s="238" t="s">
        <v>141</v>
      </c>
      <c r="C127" s="199"/>
      <c r="D127" s="243">
        <v>0</v>
      </c>
    </row>
    <row r="128" spans="1:4" ht="19.5" customHeight="1">
      <c r="A128" s="234"/>
      <c r="B128" s="238" t="s">
        <v>142</v>
      </c>
      <c r="C128" s="199"/>
      <c r="D128" s="243">
        <v>0</v>
      </c>
    </row>
    <row r="129" spans="1:4" ht="19.5" customHeight="1">
      <c r="A129" s="234"/>
      <c r="B129" s="238" t="s">
        <v>143</v>
      </c>
      <c r="C129" s="199"/>
      <c r="D129" s="243">
        <v>0</v>
      </c>
    </row>
    <row r="130" spans="1:4" ht="19.5" customHeight="1">
      <c r="A130" s="234"/>
      <c r="B130" s="238" t="s">
        <v>144</v>
      </c>
      <c r="C130" s="199"/>
      <c r="D130" s="243">
        <v>0</v>
      </c>
    </row>
    <row r="131" spans="1:4" ht="19.5" customHeight="1">
      <c r="A131" s="234"/>
      <c r="B131" s="238" t="s">
        <v>145</v>
      </c>
      <c r="C131" s="199"/>
      <c r="D131" s="243">
        <v>0</v>
      </c>
    </row>
    <row r="132" spans="1:4" ht="19.5" customHeight="1">
      <c r="A132" s="234" t="s">
        <v>51</v>
      </c>
      <c r="B132" s="231" t="s">
        <v>31</v>
      </c>
      <c r="C132" s="199"/>
      <c r="D132" s="242">
        <f>SUM(D134:D142)</f>
        <v>25</v>
      </c>
    </row>
    <row r="133" spans="1:3" ht="19.5" customHeight="1">
      <c r="A133" s="234"/>
      <c r="B133" s="236" t="s">
        <v>74</v>
      </c>
      <c r="C133" s="199"/>
    </row>
    <row r="134" spans="1:4" ht="19.5" customHeight="1">
      <c r="A134" s="234"/>
      <c r="B134" s="238" t="s">
        <v>31</v>
      </c>
      <c r="C134" s="199"/>
      <c r="D134" s="243">
        <v>25</v>
      </c>
    </row>
    <row r="135" spans="1:6" ht="19.5" customHeight="1">
      <c r="A135" s="234"/>
      <c r="B135" s="238" t="s">
        <v>146</v>
      </c>
      <c r="C135" s="199"/>
      <c r="D135" s="243">
        <v>0</v>
      </c>
      <c r="F135" s="239"/>
    </row>
    <row r="136" spans="1:4" ht="19.5" customHeight="1">
      <c r="A136" s="234"/>
      <c r="B136" s="238" t="s">
        <v>147</v>
      </c>
      <c r="C136" s="199"/>
      <c r="D136" s="243">
        <v>0</v>
      </c>
    </row>
    <row r="137" spans="1:4" ht="19.5" customHeight="1">
      <c r="A137" s="234"/>
      <c r="B137" s="238" t="s">
        <v>148</v>
      </c>
      <c r="C137" s="199"/>
      <c r="D137" s="243">
        <v>0</v>
      </c>
    </row>
    <row r="138" spans="1:4" ht="19.5" customHeight="1">
      <c r="A138" s="234"/>
      <c r="B138" s="238" t="s">
        <v>149</v>
      </c>
      <c r="C138" s="199"/>
      <c r="D138" s="243">
        <v>0</v>
      </c>
    </row>
    <row r="139" spans="1:4" ht="19.5" customHeight="1">
      <c r="A139" s="234"/>
      <c r="B139" s="238" t="s">
        <v>150</v>
      </c>
      <c r="C139" s="199"/>
      <c r="D139" s="243">
        <v>0</v>
      </c>
    </row>
    <row r="140" spans="1:4" ht="19.5" customHeight="1">
      <c r="A140" s="234"/>
      <c r="B140" s="238" t="s">
        <v>151</v>
      </c>
      <c r="C140" s="199"/>
      <c r="D140" s="243">
        <v>0</v>
      </c>
    </row>
    <row r="141" spans="1:4" ht="19.5" customHeight="1">
      <c r="A141" s="234"/>
      <c r="B141" s="238" t="s">
        <v>152</v>
      </c>
      <c r="C141" s="199"/>
      <c r="D141" s="243">
        <v>0</v>
      </c>
    </row>
    <row r="142" spans="1:4" ht="19.5" customHeight="1">
      <c r="A142" s="234"/>
      <c r="B142" s="238" t="s">
        <v>153</v>
      </c>
      <c r="C142" s="199"/>
      <c r="D142" s="243">
        <v>0</v>
      </c>
    </row>
    <row r="143" spans="1:4" ht="19.5" customHeight="1">
      <c r="A143" s="234" t="s">
        <v>52</v>
      </c>
      <c r="B143" s="231" t="s">
        <v>32</v>
      </c>
      <c r="C143" s="199"/>
      <c r="D143" s="242">
        <f>SUM(D145:D151)</f>
        <v>10</v>
      </c>
    </row>
    <row r="144" spans="1:3" ht="19.5" customHeight="1">
      <c r="A144" s="234"/>
      <c r="B144" s="236" t="s">
        <v>74</v>
      </c>
      <c r="C144" s="199"/>
    </row>
    <row r="145" spans="1:4" ht="19.5" customHeight="1">
      <c r="A145" s="234"/>
      <c r="B145" s="238" t="s">
        <v>32</v>
      </c>
      <c r="C145" s="199"/>
      <c r="D145" s="243">
        <v>10</v>
      </c>
    </row>
    <row r="146" spans="1:6" ht="19.5" customHeight="1">
      <c r="A146" s="234"/>
      <c r="B146" s="238" t="s">
        <v>154</v>
      </c>
      <c r="C146" s="199"/>
      <c r="D146" s="243">
        <v>0</v>
      </c>
      <c r="F146" s="239"/>
    </row>
    <row r="147" spans="1:4" ht="19.5" customHeight="1">
      <c r="A147" s="234"/>
      <c r="B147" s="238" t="s">
        <v>155</v>
      </c>
      <c r="C147" s="199"/>
      <c r="D147" s="243">
        <v>0</v>
      </c>
    </row>
    <row r="148" spans="1:4" ht="19.5" customHeight="1">
      <c r="A148" s="234"/>
      <c r="B148" s="238" t="s">
        <v>156</v>
      </c>
      <c r="C148" s="199"/>
      <c r="D148" s="243">
        <v>0</v>
      </c>
    </row>
    <row r="149" spans="1:4" ht="19.5" customHeight="1">
      <c r="A149" s="234"/>
      <c r="B149" s="238" t="s">
        <v>157</v>
      </c>
      <c r="C149" s="199"/>
      <c r="D149" s="243">
        <v>0</v>
      </c>
    </row>
    <row r="150" spans="1:4" ht="19.5" customHeight="1">
      <c r="A150" s="234"/>
      <c r="B150" s="238" t="s">
        <v>158</v>
      </c>
      <c r="C150" s="199"/>
      <c r="D150" s="243">
        <v>0</v>
      </c>
    </row>
    <row r="151" spans="1:4" ht="19.5" customHeight="1">
      <c r="A151" s="234"/>
      <c r="B151" s="238" t="s">
        <v>159</v>
      </c>
      <c r="C151" s="199"/>
      <c r="D151" s="243">
        <v>0</v>
      </c>
    </row>
    <row r="152" spans="1:4" ht="19.5" customHeight="1">
      <c r="A152" s="234" t="s">
        <v>296</v>
      </c>
      <c r="B152" s="231" t="s">
        <v>34</v>
      </c>
      <c r="C152" s="199"/>
      <c r="D152" s="242">
        <f>SUM(D154:D159)</f>
        <v>18</v>
      </c>
    </row>
    <row r="153" spans="1:3" ht="19.5" customHeight="1">
      <c r="A153" s="234"/>
      <c r="B153" s="236" t="s">
        <v>74</v>
      </c>
      <c r="C153" s="199"/>
    </row>
    <row r="154" spans="1:4" ht="19.5" customHeight="1">
      <c r="A154" s="234"/>
      <c r="B154" s="238" t="s">
        <v>34</v>
      </c>
      <c r="C154" s="199"/>
      <c r="D154" s="243">
        <v>18</v>
      </c>
    </row>
    <row r="155" spans="1:6" ht="19.5" customHeight="1">
      <c r="A155" s="234"/>
      <c r="B155" s="238" t="s">
        <v>160</v>
      </c>
      <c r="C155" s="199"/>
      <c r="D155" s="243">
        <v>0</v>
      </c>
      <c r="F155" s="239"/>
    </row>
    <row r="156" spans="1:4" ht="19.5" customHeight="1">
      <c r="A156" s="234"/>
      <c r="B156" s="238" t="s">
        <v>161</v>
      </c>
      <c r="C156" s="199"/>
      <c r="D156" s="243">
        <v>0</v>
      </c>
    </row>
    <row r="157" spans="1:4" ht="19.5" customHeight="1">
      <c r="A157" s="234"/>
      <c r="B157" s="238" t="s">
        <v>164</v>
      </c>
      <c r="C157" s="199"/>
      <c r="D157" s="243">
        <v>0</v>
      </c>
    </row>
    <row r="158" spans="1:4" ht="19.5" customHeight="1">
      <c r="A158" s="234"/>
      <c r="B158" s="238" t="s">
        <v>162</v>
      </c>
      <c r="C158" s="199"/>
      <c r="D158" s="243">
        <v>0</v>
      </c>
    </row>
    <row r="159" spans="1:4" ht="19.5" customHeight="1">
      <c r="A159" s="234"/>
      <c r="B159" s="238" t="s">
        <v>163</v>
      </c>
      <c r="C159" s="199"/>
      <c r="D159" s="243">
        <v>0</v>
      </c>
    </row>
    <row r="160" spans="1:4" ht="19.5" customHeight="1">
      <c r="A160" s="234" t="s">
        <v>297</v>
      </c>
      <c r="B160" s="231" t="s">
        <v>33</v>
      </c>
      <c r="C160" s="199"/>
      <c r="D160" s="242">
        <f>SUM(D162:D167)</f>
        <v>18</v>
      </c>
    </row>
    <row r="161" spans="1:3" ht="19.5" customHeight="1">
      <c r="A161" s="234"/>
      <c r="B161" s="236" t="s">
        <v>74</v>
      </c>
      <c r="C161" s="199"/>
    </row>
    <row r="162" spans="1:4" ht="19.5" customHeight="1">
      <c r="A162" s="234"/>
      <c r="B162" s="238" t="s">
        <v>33</v>
      </c>
      <c r="C162" s="199"/>
      <c r="D162" s="243">
        <v>18</v>
      </c>
    </row>
    <row r="163" spans="1:6" ht="19.5" customHeight="1">
      <c r="A163" s="234"/>
      <c r="B163" s="238" t="s">
        <v>165</v>
      </c>
      <c r="C163" s="199"/>
      <c r="D163" s="243">
        <v>0</v>
      </c>
      <c r="F163" s="239"/>
    </row>
    <row r="164" spans="1:4" ht="19.5" customHeight="1">
      <c r="A164" s="234"/>
      <c r="B164" s="238" t="s">
        <v>166</v>
      </c>
      <c r="C164" s="199"/>
      <c r="D164" s="233">
        <v>0</v>
      </c>
    </row>
    <row r="165" spans="1:4" ht="19.5" customHeight="1">
      <c r="A165" s="234"/>
      <c r="B165" s="238" t="s">
        <v>277</v>
      </c>
      <c r="C165" s="199"/>
      <c r="D165" s="243">
        <v>0</v>
      </c>
    </row>
    <row r="166" spans="1:4" ht="19.5" customHeight="1">
      <c r="A166" s="234"/>
      <c r="B166" s="238" t="s">
        <v>167</v>
      </c>
      <c r="C166" s="199"/>
      <c r="D166" s="243">
        <v>0</v>
      </c>
    </row>
    <row r="167" spans="1:4" ht="19.5" customHeight="1">
      <c r="A167" s="234"/>
      <c r="B167" s="238" t="s">
        <v>168</v>
      </c>
      <c r="C167" s="199"/>
      <c r="D167" s="243">
        <v>0</v>
      </c>
    </row>
    <row r="168" spans="1:4" ht="19.5" customHeight="1">
      <c r="A168" s="234"/>
      <c r="B168" s="238"/>
      <c r="C168" s="199"/>
      <c r="D168" s="243"/>
    </row>
    <row r="169" spans="1:4" ht="19.5" customHeight="1">
      <c r="A169" s="234"/>
      <c r="B169" s="231" t="s">
        <v>178</v>
      </c>
      <c r="C169" s="199"/>
      <c r="D169" s="249">
        <f>416-D9-D10-D11-D19-D26-D33-D45-D53-D63-D75-D86-D98-D106-D122-D132-D143-D152-D160</f>
        <v>132.10000000000002</v>
      </c>
    </row>
    <row r="170" spans="1:4" ht="19.5" customHeight="1">
      <c r="A170" s="234"/>
      <c r="B170" s="238"/>
      <c r="C170" s="199"/>
      <c r="D170" s="243"/>
    </row>
    <row r="171" spans="1:4" s="250" customFormat="1" ht="19.5" customHeight="1">
      <c r="A171" s="229"/>
      <c r="B171" s="248" t="s">
        <v>12</v>
      </c>
      <c r="C171" s="248"/>
      <c r="D171" s="249">
        <f>D11+D19+D26+D33+D45+D53+D63+D75+D86+D98+D106+D122+D132+D143+D152+D160+D169+D9+D10</f>
        <v>416</v>
      </c>
    </row>
    <row r="172" spans="2:4" ht="18.75">
      <c r="B172" s="227"/>
      <c r="C172" s="227"/>
      <c r="D172" s="251"/>
    </row>
    <row r="173" spans="2:7" ht="18.75">
      <c r="B173" s="227"/>
      <c r="C173" s="227"/>
      <c r="D173" s="251"/>
      <c r="F173" s="252"/>
      <c r="G173" s="252"/>
    </row>
    <row r="174" spans="2:4" ht="18.75">
      <c r="B174" s="227"/>
      <c r="C174" s="227"/>
      <c r="D174" s="251"/>
    </row>
    <row r="175" spans="3:4" ht="18.75">
      <c r="C175" s="227"/>
      <c r="D175" s="253"/>
    </row>
    <row r="176" spans="2:4" ht="18.75">
      <c r="B176" s="227"/>
      <c r="C176" s="227"/>
      <c r="D176" s="243"/>
    </row>
    <row r="177" spans="2:4" ht="18.75">
      <c r="B177" s="227"/>
      <c r="C177" s="227"/>
      <c r="D177" s="243"/>
    </row>
    <row r="178" spans="2:4" ht="18.75">
      <c r="B178" s="227"/>
      <c r="C178" s="227"/>
      <c r="D178" s="254"/>
    </row>
    <row r="179" spans="2:4" ht="18.75">
      <c r="B179" s="227"/>
      <c r="C179" s="227"/>
      <c r="D179" s="243"/>
    </row>
    <row r="180" spans="2:4" ht="18.75">
      <c r="B180" s="227"/>
      <c r="C180" s="227"/>
      <c r="D180" s="243"/>
    </row>
    <row r="181" spans="2:4" ht="18.75">
      <c r="B181" s="227"/>
      <c r="C181" s="227"/>
      <c r="D181" s="243"/>
    </row>
    <row r="182" ht="18.75">
      <c r="D182" s="243"/>
    </row>
  </sheetData>
  <sheetProtection/>
  <mergeCells count="2">
    <mergeCell ref="A6:D6"/>
    <mergeCell ref="B8:C8"/>
  </mergeCells>
  <printOptions horizontalCentered="1"/>
  <pageMargins left="0.8661417322834646" right="0.7480314960629921" top="0.3937007874015748" bottom="0.5511811023622047" header="0.15748031496062992" footer="0"/>
  <pageSetup horizontalDpi="600" verticalDpi="600" orientation="portrait" paperSize="9" scale="95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1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66015625" defaultRowHeight="12.75"/>
  <cols>
    <col min="1" max="1" width="11.5" style="1" customWidth="1"/>
    <col min="2" max="2" width="22.16015625" style="1" customWidth="1"/>
    <col min="3" max="3" width="28.66015625" style="1" customWidth="1"/>
    <col min="4" max="4" width="22" style="1" customWidth="1"/>
    <col min="5" max="16384" width="10.66015625" style="1" customWidth="1"/>
  </cols>
  <sheetData>
    <row r="1" spans="2:3" ht="18.75">
      <c r="B1" s="19"/>
      <c r="C1" s="2" t="s">
        <v>249</v>
      </c>
    </row>
    <row r="2" spans="2:3" ht="18.75">
      <c r="B2" s="19"/>
      <c r="C2" s="2" t="s">
        <v>244</v>
      </c>
    </row>
    <row r="3" spans="2:3" ht="18.75">
      <c r="B3" s="19"/>
      <c r="C3" s="21"/>
    </row>
    <row r="4" ht="17.25" customHeight="1"/>
    <row r="5" spans="1:4" ht="113.25" customHeight="1">
      <c r="A5" s="321" t="s">
        <v>232</v>
      </c>
      <c r="B5" s="321"/>
      <c r="C5" s="321"/>
      <c r="D5" s="321"/>
    </row>
    <row r="6" spans="2:4" ht="38.25" customHeight="1">
      <c r="B6" s="3"/>
      <c r="C6" s="3"/>
      <c r="D6" s="15" t="s">
        <v>8</v>
      </c>
    </row>
    <row r="7" spans="1:4" s="5" customFormat="1" ht="72.75" customHeight="1">
      <c r="A7" s="177" t="s">
        <v>231</v>
      </c>
      <c r="B7" s="316" t="s">
        <v>172</v>
      </c>
      <c r="C7" s="322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18"/>
    </row>
    <row r="10" spans="1:4" ht="19.5" customHeight="1">
      <c r="A10" s="6" t="s">
        <v>37</v>
      </c>
      <c r="B10" s="8" t="s">
        <v>17</v>
      </c>
      <c r="C10" s="8"/>
      <c r="D10" s="18"/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18"/>
    </row>
    <row r="13" spans="1:4" ht="19.5" customHeight="1">
      <c r="A13" s="10" t="s">
        <v>37</v>
      </c>
      <c r="B13" s="11" t="s">
        <v>20</v>
      </c>
      <c r="C13" s="11"/>
      <c r="D13" s="18"/>
    </row>
    <row r="14" spans="1:4" ht="19.5" customHeight="1">
      <c r="A14" s="10" t="s">
        <v>39</v>
      </c>
      <c r="B14" s="3" t="s">
        <v>21</v>
      </c>
      <c r="C14" s="3"/>
      <c r="D14" s="18"/>
    </row>
    <row r="15" spans="1:4" ht="19.5" customHeight="1">
      <c r="A15" s="10" t="s">
        <v>40</v>
      </c>
      <c r="B15" s="11" t="s">
        <v>22</v>
      </c>
      <c r="C15" s="11"/>
      <c r="D15" s="18"/>
    </row>
    <row r="16" spans="1:4" ht="19.5" customHeight="1">
      <c r="A16" s="10" t="s">
        <v>41</v>
      </c>
      <c r="B16" s="8" t="s">
        <v>23</v>
      </c>
      <c r="C16" s="8"/>
      <c r="D16" s="18"/>
    </row>
    <row r="17" spans="1:4" ht="19.5" customHeight="1">
      <c r="A17" s="10" t="s">
        <v>42</v>
      </c>
      <c r="B17" s="8" t="s">
        <v>24</v>
      </c>
      <c r="C17" s="8"/>
      <c r="D17" s="18"/>
    </row>
    <row r="18" spans="1:4" ht="19.5" customHeight="1">
      <c r="A18" s="10" t="s">
        <v>43</v>
      </c>
      <c r="B18" s="8" t="s">
        <v>25</v>
      </c>
      <c r="C18" s="8"/>
      <c r="D18" s="18"/>
    </row>
    <row r="19" spans="1:4" ht="19.5" customHeight="1">
      <c r="A19" s="10" t="s">
        <v>44</v>
      </c>
      <c r="B19" s="8" t="s">
        <v>26</v>
      </c>
      <c r="C19" s="8"/>
      <c r="D19" s="18"/>
    </row>
    <row r="20" spans="1:4" ht="19.5" customHeight="1">
      <c r="A20" s="10" t="s">
        <v>45</v>
      </c>
      <c r="B20" s="8" t="s">
        <v>27</v>
      </c>
      <c r="C20" s="8"/>
      <c r="D20" s="18"/>
    </row>
    <row r="21" spans="1:4" ht="19.5" customHeight="1">
      <c r="A21" s="6" t="s">
        <v>46</v>
      </c>
      <c r="B21" s="8" t="s">
        <v>28</v>
      </c>
      <c r="C21" s="8"/>
      <c r="D21" s="18"/>
    </row>
    <row r="22" spans="1:4" ht="19.5" customHeight="1">
      <c r="A22" s="12" t="s">
        <v>47</v>
      </c>
      <c r="B22" s="8" t="s">
        <v>29</v>
      </c>
      <c r="C22" s="8"/>
      <c r="D22" s="18"/>
    </row>
    <row r="23" spans="1:4" ht="19.5" customHeight="1">
      <c r="A23" s="6" t="s">
        <v>48</v>
      </c>
      <c r="B23" s="8" t="s">
        <v>30</v>
      </c>
      <c r="C23" s="8"/>
      <c r="D23" s="18"/>
    </row>
    <row r="24" spans="1:4" ht="19.5" customHeight="1">
      <c r="A24" s="6" t="s">
        <v>49</v>
      </c>
      <c r="B24" s="8" t="s">
        <v>31</v>
      </c>
      <c r="C24" s="8"/>
      <c r="D24" s="18"/>
    </row>
    <row r="25" spans="1:4" ht="19.5" customHeight="1">
      <c r="A25" s="6" t="s">
        <v>50</v>
      </c>
      <c r="B25" s="8" t="s">
        <v>32</v>
      </c>
      <c r="C25" s="8"/>
      <c r="D25" s="18"/>
    </row>
    <row r="26" spans="1:4" ht="19.5" customHeight="1">
      <c r="A26" s="6" t="s">
        <v>51</v>
      </c>
      <c r="B26" s="8" t="s">
        <v>34</v>
      </c>
      <c r="C26" s="8"/>
      <c r="D26" s="18"/>
    </row>
    <row r="27" spans="1:4" ht="19.5" customHeight="1">
      <c r="A27" s="6" t="s">
        <v>52</v>
      </c>
      <c r="B27" s="8" t="s">
        <v>33</v>
      </c>
      <c r="C27" s="8"/>
      <c r="D27" s="18"/>
    </row>
    <row r="28" spans="2:4" s="13" customFormat="1" ht="19.5" customHeight="1">
      <c r="B28" s="14" t="s">
        <v>12</v>
      </c>
      <c r="C28" s="14"/>
      <c r="D28" s="179">
        <f>SUM(D9:D27)</f>
        <v>0</v>
      </c>
    </row>
    <row r="29" ht="18.75">
      <c r="D29" s="25"/>
    </row>
    <row r="30" ht="18.75">
      <c r="D30" s="24"/>
    </row>
  </sheetData>
  <sheetProtection/>
  <mergeCells count="2">
    <mergeCell ref="A5:D5"/>
    <mergeCell ref="B7:C7"/>
  </mergeCells>
  <printOptions horizontalCentered="1"/>
  <pageMargins left="0.31" right="0.28" top="0.31" bottom="0.7874015748031497" header="0.17" footer="0"/>
  <pageSetup horizontalDpi="300" verticalDpi="3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pane xSplit="3" ySplit="8" topLeftCell="D9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7" sqref="A7"/>
    </sheetView>
  </sheetViews>
  <sheetFormatPr defaultColWidth="9.33203125" defaultRowHeight="12.75"/>
  <cols>
    <col min="1" max="1" width="12.16015625" style="27" customWidth="1"/>
    <col min="2" max="2" width="23" style="27" customWidth="1"/>
    <col min="3" max="3" width="32.33203125" style="27" customWidth="1"/>
    <col min="4" max="4" width="26.5" style="27" customWidth="1"/>
    <col min="5" max="16384" width="9.33203125" style="27" customWidth="1"/>
  </cols>
  <sheetData>
    <row r="1" spans="2:3" ht="18.75">
      <c r="B1" s="28"/>
      <c r="C1" s="2" t="s">
        <v>293</v>
      </c>
    </row>
    <row r="2" spans="2:3" ht="18.75">
      <c r="B2" s="28"/>
      <c r="C2" s="2" t="s">
        <v>283</v>
      </c>
    </row>
    <row r="3" spans="2:3" ht="18.75">
      <c r="B3" s="28"/>
      <c r="C3" s="2" t="s">
        <v>285</v>
      </c>
    </row>
    <row r="4" spans="2:3" ht="18.75">
      <c r="B4" s="28"/>
      <c r="C4" s="2" t="s">
        <v>286</v>
      </c>
    </row>
    <row r="5" spans="2:11" ht="18.75">
      <c r="B5" s="28"/>
      <c r="C5" s="2"/>
      <c r="D5" s="2"/>
      <c r="F5" s="224"/>
      <c r="G5" s="224"/>
      <c r="K5" s="224"/>
    </row>
    <row r="6" spans="1:4" ht="98.25" customHeight="1">
      <c r="A6" s="330" t="s">
        <v>295</v>
      </c>
      <c r="B6" s="330"/>
      <c r="C6" s="330"/>
      <c r="D6" s="330"/>
    </row>
    <row r="7" spans="2:4" ht="18.75">
      <c r="B7" s="30"/>
      <c r="C7" s="30"/>
      <c r="D7" s="31" t="s">
        <v>8</v>
      </c>
    </row>
    <row r="8" spans="1:4" ht="78" customHeight="1">
      <c r="A8" s="178" t="s">
        <v>231</v>
      </c>
      <c r="B8" s="316" t="s">
        <v>278</v>
      </c>
      <c r="C8" s="318"/>
      <c r="D8" s="4" t="s">
        <v>7</v>
      </c>
    </row>
    <row r="9" spans="1:4" ht="19.5" customHeight="1">
      <c r="A9" s="39" t="s">
        <v>35</v>
      </c>
      <c r="B9" s="7" t="s">
        <v>15</v>
      </c>
      <c r="C9" s="17"/>
      <c r="D9" s="32"/>
    </row>
    <row r="10" spans="1:5" ht="19.5" customHeight="1">
      <c r="A10" s="6" t="s">
        <v>36</v>
      </c>
      <c r="B10" s="8" t="s">
        <v>16</v>
      </c>
      <c r="C10" s="8"/>
      <c r="D10" s="210"/>
      <c r="E10" s="185"/>
    </row>
    <row r="11" spans="1:5" ht="19.5" customHeight="1">
      <c r="A11" s="6" t="s">
        <v>37</v>
      </c>
      <c r="B11" s="8" t="s">
        <v>17</v>
      </c>
      <c r="C11" s="8"/>
      <c r="D11" s="210"/>
      <c r="E11" s="185"/>
    </row>
    <row r="12" spans="1:5" ht="19.5" customHeight="1">
      <c r="A12" s="40" t="s">
        <v>38</v>
      </c>
      <c r="B12" s="7" t="s">
        <v>18</v>
      </c>
      <c r="C12" s="17"/>
      <c r="D12" s="210"/>
      <c r="E12" s="185"/>
    </row>
    <row r="13" spans="1:5" ht="19.5" customHeight="1">
      <c r="A13" s="10" t="s">
        <v>36</v>
      </c>
      <c r="B13" s="8" t="s">
        <v>19</v>
      </c>
      <c r="C13" s="8"/>
      <c r="D13" s="210"/>
      <c r="E13" s="185"/>
    </row>
    <row r="14" spans="1:5" ht="19.5" customHeight="1">
      <c r="A14" s="10" t="s">
        <v>37</v>
      </c>
      <c r="B14" s="11" t="s">
        <v>20</v>
      </c>
      <c r="C14" s="11"/>
      <c r="D14" s="210"/>
      <c r="E14" s="185"/>
    </row>
    <row r="15" spans="1:5" ht="19.5" customHeight="1">
      <c r="A15" s="10" t="s">
        <v>39</v>
      </c>
      <c r="B15" s="3" t="s">
        <v>21</v>
      </c>
      <c r="C15" s="3"/>
      <c r="D15" s="210"/>
      <c r="E15" s="185"/>
    </row>
    <row r="16" spans="1:5" ht="19.5" customHeight="1">
      <c r="A16" s="10" t="s">
        <v>40</v>
      </c>
      <c r="B16" s="11" t="s">
        <v>22</v>
      </c>
      <c r="C16" s="11"/>
      <c r="D16" s="210"/>
      <c r="E16" s="185"/>
    </row>
    <row r="17" spans="1:5" ht="19.5" customHeight="1">
      <c r="A17" s="10" t="s">
        <v>41</v>
      </c>
      <c r="B17" s="8" t="s">
        <v>23</v>
      </c>
      <c r="C17" s="8"/>
      <c r="D17" s="210"/>
      <c r="E17" s="185"/>
    </row>
    <row r="18" spans="1:5" ht="19.5" customHeight="1">
      <c r="A18" s="10" t="s">
        <v>42</v>
      </c>
      <c r="B18" s="8" t="s">
        <v>24</v>
      </c>
      <c r="C18" s="8"/>
      <c r="D18" s="210"/>
      <c r="E18" s="185"/>
    </row>
    <row r="19" spans="1:5" ht="19.5" customHeight="1">
      <c r="A19" s="10" t="s">
        <v>43</v>
      </c>
      <c r="B19" s="8" t="s">
        <v>25</v>
      </c>
      <c r="C19" s="8"/>
      <c r="D19" s="210"/>
      <c r="E19" s="185"/>
    </row>
    <row r="20" spans="1:5" ht="19.5" customHeight="1">
      <c r="A20" s="10" t="s">
        <v>44</v>
      </c>
      <c r="B20" s="8" t="s">
        <v>26</v>
      </c>
      <c r="C20" s="8"/>
      <c r="D20" s="210"/>
      <c r="E20" s="185"/>
    </row>
    <row r="21" spans="1:5" ht="19.5" customHeight="1">
      <c r="A21" s="10" t="s">
        <v>45</v>
      </c>
      <c r="B21" s="8" t="s">
        <v>27</v>
      </c>
      <c r="C21" s="8"/>
      <c r="D21" s="210"/>
      <c r="E21" s="185"/>
    </row>
    <row r="22" spans="1:5" ht="19.5" customHeight="1">
      <c r="A22" s="6" t="s">
        <v>46</v>
      </c>
      <c r="B22" s="8" t="s">
        <v>28</v>
      </c>
      <c r="C22" s="8"/>
      <c r="D22" s="210"/>
      <c r="E22" s="185"/>
    </row>
    <row r="23" spans="1:5" s="33" customFormat="1" ht="19.5" customHeight="1">
      <c r="A23" s="12" t="s">
        <v>47</v>
      </c>
      <c r="B23" s="8" t="s">
        <v>29</v>
      </c>
      <c r="C23" s="8"/>
      <c r="D23" s="210"/>
      <c r="E23" s="74"/>
    </row>
    <row r="24" spans="1:5" ht="19.5" customHeight="1">
      <c r="A24" s="6" t="s">
        <v>48</v>
      </c>
      <c r="B24" s="8" t="s">
        <v>30</v>
      </c>
      <c r="C24" s="8"/>
      <c r="D24" s="210"/>
      <c r="E24" s="185"/>
    </row>
    <row r="25" spans="1:5" ht="19.5" customHeight="1">
      <c r="A25" s="6" t="s">
        <v>49</v>
      </c>
      <c r="B25" s="8" t="s">
        <v>31</v>
      </c>
      <c r="C25" s="8"/>
      <c r="D25" s="210"/>
      <c r="E25" s="185"/>
    </row>
    <row r="26" spans="1:5" ht="19.5" customHeight="1">
      <c r="A26" s="6" t="s">
        <v>50</v>
      </c>
      <c r="B26" s="8" t="s">
        <v>32</v>
      </c>
      <c r="C26" s="8"/>
      <c r="D26" s="210"/>
      <c r="E26" s="185"/>
    </row>
    <row r="27" spans="1:5" ht="19.5" customHeight="1">
      <c r="A27" s="6" t="s">
        <v>51</v>
      </c>
      <c r="B27" s="8" t="s">
        <v>34</v>
      </c>
      <c r="C27" s="8"/>
      <c r="D27" s="210"/>
      <c r="E27" s="185"/>
    </row>
    <row r="28" spans="1:5" ht="19.5" customHeight="1">
      <c r="A28" s="6" t="s">
        <v>52</v>
      </c>
      <c r="B28" s="8" t="s">
        <v>33</v>
      </c>
      <c r="C28" s="8"/>
      <c r="D28" s="210"/>
      <c r="E28" s="185"/>
    </row>
    <row r="29" spans="1:5" ht="19.5" customHeight="1">
      <c r="A29" s="6"/>
      <c r="B29" s="8"/>
      <c r="C29" s="8"/>
      <c r="D29" s="210"/>
      <c r="E29" s="185"/>
    </row>
    <row r="30" spans="1:4" ht="19.5" customHeight="1">
      <c r="A30" s="40" t="s">
        <v>280</v>
      </c>
      <c r="B30" s="38" t="s">
        <v>178</v>
      </c>
      <c r="C30" s="8"/>
      <c r="D30" s="210">
        <v>446</v>
      </c>
    </row>
    <row r="31" spans="1:4" ht="18" customHeight="1">
      <c r="A31" s="6"/>
      <c r="B31" s="8"/>
      <c r="C31" s="8"/>
      <c r="D31" s="210"/>
    </row>
    <row r="32" spans="2:4" s="34" customFormat="1" ht="19.5" customHeight="1">
      <c r="B32" s="35" t="s">
        <v>12</v>
      </c>
      <c r="C32" s="35"/>
      <c r="D32" s="207">
        <f>SUM(D10:D30)</f>
        <v>446</v>
      </c>
    </row>
    <row r="33" spans="2:4" ht="18.75">
      <c r="B33" s="30"/>
      <c r="C33" s="30"/>
      <c r="D33" s="37"/>
    </row>
    <row r="34" spans="2:4" ht="18.75">
      <c r="B34" s="30"/>
      <c r="C34" s="30"/>
      <c r="D34" s="37"/>
    </row>
    <row r="35" spans="2:4" ht="18.75">
      <c r="B35" s="30"/>
      <c r="C35" s="30"/>
      <c r="D35" s="30"/>
    </row>
    <row r="36" spans="2:4" ht="18.75">
      <c r="B36" s="30"/>
      <c r="C36" s="30"/>
      <c r="D36" s="30"/>
    </row>
    <row r="37" spans="2:4" ht="18.75">
      <c r="B37" s="30"/>
      <c r="C37" s="30"/>
      <c r="D37" s="30"/>
    </row>
    <row r="38" spans="2:4" ht="18.75">
      <c r="B38" s="30"/>
      <c r="C38" s="30"/>
      <c r="D38" s="30"/>
    </row>
    <row r="39" spans="2:4" ht="18.75">
      <c r="B39" s="30"/>
      <c r="C39" s="30"/>
      <c r="D39" s="30"/>
    </row>
    <row r="40" spans="2:4" ht="18.75">
      <c r="B40" s="30"/>
      <c r="C40" s="30"/>
      <c r="D40" s="30"/>
    </row>
    <row r="41" spans="2:4" ht="18.75">
      <c r="B41" s="30"/>
      <c r="C41" s="30"/>
      <c r="D41" s="30"/>
    </row>
    <row r="42" spans="2:4" ht="18.75">
      <c r="B42" s="30"/>
      <c r="C42" s="30"/>
      <c r="D42" s="30"/>
    </row>
  </sheetData>
  <sheetProtection/>
  <mergeCells count="2">
    <mergeCell ref="B8:C8"/>
    <mergeCell ref="A6:D6"/>
  </mergeCells>
  <printOptions horizontalCentered="1"/>
  <pageMargins left="0.66" right="0.5905511811023623" top="0.33" bottom="0.37" header="0.17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2"/>
  <sheetViews>
    <sheetView zoomScale="65" zoomScaleNormal="65" zoomScalePageLayoutView="0" workbookViewId="0" topLeftCell="A1">
      <pane xSplit="3" ySplit="8" topLeftCell="D9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7" sqref="A7"/>
    </sheetView>
  </sheetViews>
  <sheetFormatPr defaultColWidth="9.33203125" defaultRowHeight="12.75"/>
  <cols>
    <col min="1" max="1" width="12.83203125" style="27" customWidth="1"/>
    <col min="2" max="2" width="19.66015625" style="27" customWidth="1"/>
    <col min="3" max="3" width="32.33203125" style="27" customWidth="1"/>
    <col min="4" max="4" width="20.83203125" style="27" customWidth="1"/>
    <col min="5" max="16384" width="9.33203125" style="27" customWidth="1"/>
  </cols>
  <sheetData>
    <row r="1" spans="2:3" ht="18.75">
      <c r="B1" s="28"/>
      <c r="C1" s="2" t="s">
        <v>284</v>
      </c>
    </row>
    <row r="2" spans="2:3" ht="18.75">
      <c r="B2" s="28"/>
      <c r="C2" s="2" t="s">
        <v>283</v>
      </c>
    </row>
    <row r="3" spans="2:3" ht="18.75">
      <c r="B3" s="28"/>
      <c r="C3" s="2" t="s">
        <v>285</v>
      </c>
    </row>
    <row r="4" spans="2:3" ht="18.75">
      <c r="B4" s="28"/>
      <c r="C4" s="2" t="s">
        <v>286</v>
      </c>
    </row>
    <row r="5" spans="2:11" ht="18.75">
      <c r="B5" s="28"/>
      <c r="C5" s="2"/>
      <c r="D5" s="2"/>
      <c r="F5" s="224"/>
      <c r="G5" s="224"/>
      <c r="K5" s="224"/>
    </row>
    <row r="6" spans="1:4" ht="93" customHeight="1">
      <c r="A6" s="330" t="s">
        <v>290</v>
      </c>
      <c r="B6" s="330"/>
      <c r="C6" s="330"/>
      <c r="D6" s="330"/>
    </row>
    <row r="7" spans="2:4" ht="18.75">
      <c r="B7" s="30"/>
      <c r="C7" s="30"/>
      <c r="D7" s="31" t="s">
        <v>8</v>
      </c>
    </row>
    <row r="8" spans="1:4" ht="73.5" customHeight="1">
      <c r="A8" s="178" t="s">
        <v>231</v>
      </c>
      <c r="B8" s="316" t="s">
        <v>278</v>
      </c>
      <c r="C8" s="318"/>
      <c r="D8" s="4" t="s">
        <v>7</v>
      </c>
    </row>
    <row r="9" spans="1:4" ht="19.5" customHeight="1">
      <c r="A9" s="39" t="s">
        <v>35</v>
      </c>
      <c r="B9" s="7" t="s">
        <v>15</v>
      </c>
      <c r="C9" s="17"/>
      <c r="D9" s="36"/>
    </row>
    <row r="10" spans="1:5" ht="19.5" customHeight="1">
      <c r="A10" s="6" t="s">
        <v>36</v>
      </c>
      <c r="B10" s="8" t="s">
        <v>16</v>
      </c>
      <c r="C10" s="8"/>
      <c r="D10" s="182">
        <v>118</v>
      </c>
      <c r="E10" s="185"/>
    </row>
    <row r="11" spans="1:5" ht="19.5" customHeight="1">
      <c r="A11" s="6" t="s">
        <v>37</v>
      </c>
      <c r="B11" s="8" t="s">
        <v>17</v>
      </c>
      <c r="C11" s="8"/>
      <c r="D11" s="182">
        <v>35</v>
      </c>
      <c r="E11" s="185"/>
    </row>
    <row r="12" spans="1:5" ht="19.5" customHeight="1">
      <c r="A12" s="40" t="s">
        <v>38</v>
      </c>
      <c r="B12" s="7" t="s">
        <v>18</v>
      </c>
      <c r="C12" s="17"/>
      <c r="D12" s="182"/>
      <c r="E12" s="185"/>
    </row>
    <row r="13" spans="1:5" ht="19.5" customHeight="1">
      <c r="A13" s="10" t="s">
        <v>36</v>
      </c>
      <c r="B13" s="8" t="s">
        <v>19</v>
      </c>
      <c r="C13" s="8"/>
      <c r="D13" s="182">
        <v>149</v>
      </c>
      <c r="E13" s="185"/>
    </row>
    <row r="14" spans="1:5" ht="19.5" customHeight="1">
      <c r="A14" s="10" t="s">
        <v>37</v>
      </c>
      <c r="B14" s="11" t="s">
        <v>20</v>
      </c>
      <c r="C14" s="11"/>
      <c r="D14" s="182">
        <v>167</v>
      </c>
      <c r="E14" s="185"/>
    </row>
    <row r="15" spans="1:5" ht="19.5" customHeight="1">
      <c r="A15" s="10" t="s">
        <v>39</v>
      </c>
      <c r="B15" s="3" t="s">
        <v>21</v>
      </c>
      <c r="C15" s="3"/>
      <c r="D15" s="182">
        <v>62</v>
      </c>
      <c r="E15" s="185"/>
    </row>
    <row r="16" spans="1:5" ht="19.5" customHeight="1">
      <c r="A16" s="10" t="s">
        <v>40</v>
      </c>
      <c r="B16" s="11" t="s">
        <v>22</v>
      </c>
      <c r="C16" s="11"/>
      <c r="D16" s="182">
        <v>47</v>
      </c>
      <c r="E16" s="185"/>
    </row>
    <row r="17" spans="1:5" ht="19.5" customHeight="1">
      <c r="A17" s="10" t="s">
        <v>41</v>
      </c>
      <c r="B17" s="8" t="s">
        <v>23</v>
      </c>
      <c r="C17" s="8"/>
      <c r="D17" s="182">
        <v>40</v>
      </c>
      <c r="E17" s="185"/>
    </row>
    <row r="18" spans="1:5" ht="19.5" customHeight="1">
      <c r="A18" s="10" t="s">
        <v>42</v>
      </c>
      <c r="B18" s="8" t="s">
        <v>24</v>
      </c>
      <c r="C18" s="8"/>
      <c r="D18" s="182">
        <v>132</v>
      </c>
      <c r="E18" s="185"/>
    </row>
    <row r="19" spans="1:5" ht="19.5" customHeight="1">
      <c r="A19" s="10" t="s">
        <v>43</v>
      </c>
      <c r="B19" s="8" t="s">
        <v>25</v>
      </c>
      <c r="C19" s="8"/>
      <c r="D19" s="182">
        <v>115</v>
      </c>
      <c r="E19" s="185"/>
    </row>
    <row r="20" spans="1:5" ht="19.5" customHeight="1">
      <c r="A20" s="10" t="s">
        <v>44</v>
      </c>
      <c r="B20" s="8" t="s">
        <v>26</v>
      </c>
      <c r="C20" s="8"/>
      <c r="D20" s="182">
        <v>43</v>
      </c>
      <c r="E20" s="185"/>
    </row>
    <row r="21" spans="1:5" ht="19.5" customHeight="1">
      <c r="A21" s="10" t="s">
        <v>45</v>
      </c>
      <c r="B21" s="8" t="s">
        <v>27</v>
      </c>
      <c r="C21" s="8"/>
      <c r="D21" s="182">
        <v>125</v>
      </c>
      <c r="E21" s="185"/>
    </row>
    <row r="22" spans="1:5" ht="19.5" customHeight="1">
      <c r="A22" s="6" t="s">
        <v>46</v>
      </c>
      <c r="B22" s="8" t="s">
        <v>28</v>
      </c>
      <c r="C22" s="8"/>
      <c r="D22" s="182">
        <v>105</v>
      </c>
      <c r="E22" s="185"/>
    </row>
    <row r="23" spans="1:5" s="33" customFormat="1" ht="19.5" customHeight="1">
      <c r="A23" s="12" t="s">
        <v>47</v>
      </c>
      <c r="B23" s="8" t="s">
        <v>29</v>
      </c>
      <c r="C23" s="8"/>
      <c r="D23" s="182">
        <v>72</v>
      </c>
      <c r="E23" s="74"/>
    </row>
    <row r="24" spans="1:5" ht="19.5" customHeight="1">
      <c r="A24" s="6" t="s">
        <v>48</v>
      </c>
      <c r="B24" s="8" t="s">
        <v>30</v>
      </c>
      <c r="C24" s="8"/>
      <c r="D24" s="182">
        <v>66</v>
      </c>
      <c r="E24" s="185"/>
    </row>
    <row r="25" spans="1:5" ht="19.5" customHeight="1">
      <c r="A25" s="6" t="s">
        <v>49</v>
      </c>
      <c r="B25" s="8" t="s">
        <v>31</v>
      </c>
      <c r="C25" s="8"/>
      <c r="D25" s="182">
        <v>165</v>
      </c>
      <c r="E25" s="185"/>
    </row>
    <row r="26" spans="1:5" ht="19.5" customHeight="1">
      <c r="A26" s="6" t="s">
        <v>50</v>
      </c>
      <c r="B26" s="8" t="s">
        <v>32</v>
      </c>
      <c r="C26" s="8"/>
      <c r="D26" s="182">
        <v>65</v>
      </c>
      <c r="E26" s="185"/>
    </row>
    <row r="27" spans="1:5" ht="19.5" customHeight="1">
      <c r="A27" s="6" t="s">
        <v>51</v>
      </c>
      <c r="B27" s="8" t="s">
        <v>34</v>
      </c>
      <c r="C27" s="8"/>
      <c r="D27" s="182">
        <v>86</v>
      </c>
      <c r="E27" s="185"/>
    </row>
    <row r="28" spans="1:5" ht="19.5" customHeight="1">
      <c r="A28" s="6" t="s">
        <v>52</v>
      </c>
      <c r="B28" s="8" t="s">
        <v>33</v>
      </c>
      <c r="C28" s="8"/>
      <c r="D28" s="182">
        <v>92</v>
      </c>
      <c r="E28" s="185"/>
    </row>
    <row r="29" spans="1:5" ht="19.5" customHeight="1">
      <c r="A29" s="6"/>
      <c r="B29" s="8"/>
      <c r="C29" s="8"/>
      <c r="D29" s="182"/>
      <c r="E29" s="185"/>
    </row>
    <row r="30" spans="1:4" ht="19.5" customHeight="1">
      <c r="A30" s="40" t="s">
        <v>280</v>
      </c>
      <c r="B30" s="38" t="s">
        <v>178</v>
      </c>
      <c r="C30" s="8"/>
      <c r="D30" s="182">
        <v>88</v>
      </c>
    </row>
    <row r="31" spans="1:4" ht="18.75" customHeight="1">
      <c r="A31" s="6"/>
      <c r="B31" s="38"/>
      <c r="C31" s="38"/>
      <c r="D31" s="219"/>
    </row>
    <row r="32" spans="2:4" s="34" customFormat="1" ht="19.5" customHeight="1">
      <c r="B32" s="35" t="s">
        <v>12</v>
      </c>
      <c r="C32" s="35"/>
      <c r="D32" s="176">
        <f>SUM(D10:D30)</f>
        <v>1772</v>
      </c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  <row r="39" spans="2:3" ht="18.75">
      <c r="B39" s="30"/>
      <c r="C39" s="30"/>
    </row>
    <row r="40" spans="2:3" ht="18.75">
      <c r="B40" s="30"/>
      <c r="C40" s="30"/>
    </row>
    <row r="41" spans="2:3" ht="18.75">
      <c r="B41" s="30"/>
      <c r="C41" s="30"/>
    </row>
    <row r="42" spans="2:3" ht="18.75">
      <c r="B42" s="30"/>
      <c r="C42" s="30"/>
    </row>
  </sheetData>
  <sheetProtection/>
  <mergeCells count="2">
    <mergeCell ref="B8:C8"/>
    <mergeCell ref="A6:D6"/>
  </mergeCells>
  <printOptions horizontalCentered="1"/>
  <pageMargins left="0.6" right="0.5905511811023623" top="0.45" bottom="0.7874015748031497" header="0.17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pane xSplit="3" ySplit="7" topLeftCell="D8" activePane="bottomRight" state="frozen"/>
      <selection pane="topLeft" activeCell="B7" sqref="B7:C7"/>
      <selection pane="topRight" activeCell="B7" sqref="B7:C7"/>
      <selection pane="bottomLeft" activeCell="B7" sqref="B7:C7"/>
      <selection pane="bottomRight" activeCell="H13" sqref="H13"/>
    </sheetView>
  </sheetViews>
  <sheetFormatPr defaultColWidth="9.33203125" defaultRowHeight="12.75"/>
  <cols>
    <col min="1" max="1" width="13.33203125" style="27" customWidth="1"/>
    <col min="2" max="2" width="14.66015625" style="27" customWidth="1"/>
    <col min="3" max="3" width="40.83203125" style="27" customWidth="1"/>
    <col min="4" max="4" width="20.5" style="27" customWidth="1"/>
    <col min="5" max="16384" width="9.33203125" style="27" customWidth="1"/>
  </cols>
  <sheetData>
    <row r="1" spans="2:4" ht="18.75">
      <c r="B1" s="28"/>
      <c r="C1" s="2" t="s">
        <v>261</v>
      </c>
      <c r="D1" s="21"/>
    </row>
    <row r="2" spans="2:4" ht="18.75">
      <c r="B2" s="28"/>
      <c r="C2" s="2" t="s">
        <v>244</v>
      </c>
      <c r="D2" s="21"/>
    </row>
    <row r="3" spans="2:4" ht="18.75">
      <c r="B3" s="28"/>
      <c r="D3" s="21"/>
    </row>
    <row r="4" ht="9" customHeight="1"/>
    <row r="5" spans="1:4" ht="74.25" customHeight="1">
      <c r="A5" s="330" t="s">
        <v>4</v>
      </c>
      <c r="B5" s="330"/>
      <c r="C5" s="330"/>
      <c r="D5" s="330"/>
    </row>
    <row r="6" spans="2:4" ht="18.75">
      <c r="B6" s="30"/>
      <c r="C6" s="30"/>
      <c r="D6" s="31" t="s">
        <v>8</v>
      </c>
    </row>
    <row r="7" spans="1:4" ht="73.5" customHeight="1">
      <c r="A7" s="178" t="s">
        <v>231</v>
      </c>
      <c r="B7" s="328" t="s">
        <v>56</v>
      </c>
      <c r="C7" s="329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36"/>
    </row>
    <row r="9" spans="1:4" ht="19.5" customHeight="1">
      <c r="A9" s="6" t="s">
        <v>36</v>
      </c>
      <c r="B9" s="8" t="s">
        <v>16</v>
      </c>
      <c r="C9" s="8"/>
      <c r="D9" s="71"/>
    </row>
    <row r="10" spans="1:4" ht="19.5" customHeight="1">
      <c r="A10" s="6" t="s">
        <v>37</v>
      </c>
      <c r="B10" s="8" t="s">
        <v>17</v>
      </c>
      <c r="C10" s="8"/>
      <c r="D10" s="71"/>
    </row>
    <row r="11" spans="1:4" ht="19.5" customHeight="1">
      <c r="A11" s="10" t="s">
        <v>38</v>
      </c>
      <c r="B11" s="7" t="s">
        <v>18</v>
      </c>
      <c r="C11" s="17"/>
      <c r="D11" s="72"/>
    </row>
    <row r="12" spans="1:4" ht="19.5" customHeight="1">
      <c r="A12" s="10" t="s">
        <v>36</v>
      </c>
      <c r="B12" s="8" t="s">
        <v>19</v>
      </c>
      <c r="C12" s="8"/>
      <c r="D12" s="71"/>
    </row>
    <row r="13" spans="1:4" ht="19.5" customHeight="1">
      <c r="A13" s="10" t="s">
        <v>37</v>
      </c>
      <c r="B13" s="11" t="s">
        <v>20</v>
      </c>
      <c r="C13" s="11"/>
      <c r="D13" s="71"/>
    </row>
    <row r="14" spans="1:4" ht="19.5" customHeight="1">
      <c r="A14" s="10" t="s">
        <v>39</v>
      </c>
      <c r="B14" s="3" t="s">
        <v>21</v>
      </c>
      <c r="C14" s="3"/>
      <c r="D14" s="71"/>
    </row>
    <row r="15" spans="1:4" ht="19.5" customHeight="1">
      <c r="A15" s="10" t="s">
        <v>40</v>
      </c>
      <c r="B15" s="11" t="s">
        <v>22</v>
      </c>
      <c r="C15" s="11"/>
      <c r="D15" s="71"/>
    </row>
    <row r="16" spans="1:4" ht="19.5" customHeight="1">
      <c r="A16" s="10" t="s">
        <v>41</v>
      </c>
      <c r="B16" s="8" t="s">
        <v>23</v>
      </c>
      <c r="C16" s="8"/>
      <c r="D16" s="71"/>
    </row>
    <row r="17" spans="1:4" ht="19.5" customHeight="1">
      <c r="A17" s="10" t="s">
        <v>42</v>
      </c>
      <c r="B17" s="8" t="s">
        <v>24</v>
      </c>
      <c r="C17" s="8"/>
      <c r="D17" s="71"/>
    </row>
    <row r="18" spans="1:4" ht="19.5" customHeight="1">
      <c r="A18" s="10" t="s">
        <v>43</v>
      </c>
      <c r="B18" s="8" t="s">
        <v>25</v>
      </c>
      <c r="C18" s="8"/>
      <c r="D18" s="71"/>
    </row>
    <row r="19" spans="1:4" ht="19.5" customHeight="1">
      <c r="A19" s="10" t="s">
        <v>44</v>
      </c>
      <c r="B19" s="8" t="s">
        <v>26</v>
      </c>
      <c r="C19" s="8"/>
      <c r="D19" s="71"/>
    </row>
    <row r="20" spans="1:4" ht="19.5" customHeight="1">
      <c r="A20" s="10" t="s">
        <v>45</v>
      </c>
      <c r="B20" s="8" t="s">
        <v>27</v>
      </c>
      <c r="C20" s="8"/>
      <c r="D20" s="71"/>
    </row>
    <row r="21" spans="1:4" ht="19.5" customHeight="1">
      <c r="A21" s="6" t="s">
        <v>46</v>
      </c>
      <c r="B21" s="8" t="s">
        <v>28</v>
      </c>
      <c r="C21" s="8"/>
      <c r="D21" s="71"/>
    </row>
    <row r="22" spans="1:4" s="33" customFormat="1" ht="19.5" customHeight="1">
      <c r="A22" s="12" t="s">
        <v>47</v>
      </c>
      <c r="B22" s="8" t="s">
        <v>29</v>
      </c>
      <c r="C22" s="8"/>
      <c r="D22" s="71"/>
    </row>
    <row r="23" spans="1:4" ht="19.5" customHeight="1">
      <c r="A23" s="6" t="s">
        <v>48</v>
      </c>
      <c r="B23" s="8" t="s">
        <v>30</v>
      </c>
      <c r="C23" s="8"/>
      <c r="D23" s="71"/>
    </row>
    <row r="24" spans="1:4" ht="19.5" customHeight="1">
      <c r="A24" s="6" t="s">
        <v>49</v>
      </c>
      <c r="B24" s="8" t="s">
        <v>31</v>
      </c>
      <c r="C24" s="8"/>
      <c r="D24" s="71"/>
    </row>
    <row r="25" spans="1:4" ht="19.5" customHeight="1">
      <c r="A25" s="6" t="s">
        <v>50</v>
      </c>
      <c r="B25" s="8" t="s">
        <v>32</v>
      </c>
      <c r="C25" s="8"/>
      <c r="D25" s="71"/>
    </row>
    <row r="26" spans="1:4" ht="19.5" customHeight="1">
      <c r="A26" s="6" t="s">
        <v>51</v>
      </c>
      <c r="B26" s="8" t="s">
        <v>34</v>
      </c>
      <c r="C26" s="8"/>
      <c r="D26" s="71"/>
    </row>
    <row r="27" spans="1:4" ht="19.5" customHeight="1">
      <c r="A27" s="6" t="s">
        <v>52</v>
      </c>
      <c r="B27" s="8" t="s">
        <v>33</v>
      </c>
      <c r="C27" s="8"/>
      <c r="D27" s="71"/>
    </row>
    <row r="28" spans="2:4" s="34" customFormat="1" ht="19.5" customHeight="1">
      <c r="B28" s="35" t="s">
        <v>12</v>
      </c>
      <c r="C28" s="35"/>
      <c r="D28" s="73"/>
    </row>
    <row r="29" spans="2:4" ht="18.75">
      <c r="B29" s="30"/>
      <c r="C29" s="30"/>
      <c r="D29" s="56"/>
    </row>
    <row r="30" spans="2:4" ht="18.75">
      <c r="B30" s="30"/>
      <c r="C30" s="30"/>
      <c r="D30" s="56"/>
    </row>
    <row r="31" spans="2:3" ht="18.75">
      <c r="B31" s="30"/>
      <c r="C31" s="30"/>
    </row>
    <row r="32" spans="2:3" ht="18.75">
      <c r="B32" s="30"/>
      <c r="C32" s="30"/>
    </row>
    <row r="33" spans="2:3" ht="18.75">
      <c r="B33" s="30"/>
      <c r="C33" s="30"/>
    </row>
    <row r="34" spans="2:3" ht="18.75">
      <c r="B34" s="30"/>
      <c r="C34" s="30"/>
    </row>
    <row r="35" spans="2:3" ht="18.75">
      <c r="B35" s="30"/>
      <c r="C35" s="30"/>
    </row>
    <row r="36" spans="2:3" ht="18.75">
      <c r="B36" s="30"/>
      <c r="C36" s="30"/>
    </row>
    <row r="37" spans="2:3" ht="18.75">
      <c r="B37" s="30"/>
      <c r="C37" s="30"/>
    </row>
    <row r="38" spans="2:3" ht="18.75">
      <c r="B38" s="30"/>
      <c r="C38" s="30"/>
    </row>
  </sheetData>
  <sheetProtection/>
  <mergeCells count="2">
    <mergeCell ref="B7:C7"/>
    <mergeCell ref="A5:D5"/>
  </mergeCells>
  <printOptions horizontalCentered="1"/>
  <pageMargins left="1.3779527559055118" right="0.5905511811023623" top="0.984251968503937" bottom="0.7874015748031497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20" activePane="bottomRight" state="frozen"/>
      <selection pane="topLeft" activeCell="I5" sqref="I5"/>
      <selection pane="topRight" activeCell="I5" sqref="I5"/>
      <selection pane="bottomLeft" activeCell="I5" sqref="I5"/>
      <selection pane="bottomRight" activeCell="F27" sqref="F27"/>
    </sheetView>
  </sheetViews>
  <sheetFormatPr defaultColWidth="10.66015625" defaultRowHeight="12.75"/>
  <cols>
    <col min="1" max="1" width="11" style="189" customWidth="1"/>
    <col min="2" max="2" width="18.16015625" style="189" customWidth="1"/>
    <col min="3" max="3" width="35" style="189" customWidth="1"/>
    <col min="4" max="4" width="22" style="189" customWidth="1"/>
    <col min="5" max="5" width="12.16015625" style="189" customWidth="1"/>
    <col min="6" max="16384" width="10.66015625" style="189" customWidth="1"/>
  </cols>
  <sheetData>
    <row r="1" spans="2:3" ht="18.75">
      <c r="B1" s="190"/>
      <c r="C1" s="191" t="s">
        <v>264</v>
      </c>
    </row>
    <row r="2" spans="2:3" ht="18.75">
      <c r="B2" s="190"/>
      <c r="C2" s="191" t="s">
        <v>274</v>
      </c>
    </row>
    <row r="3" spans="2:3" ht="18.75">
      <c r="B3" s="190"/>
      <c r="C3" s="21"/>
    </row>
    <row r="4" ht="17.25" customHeight="1"/>
    <row r="5" spans="1:4" ht="84.75" customHeight="1">
      <c r="A5" s="320" t="s">
        <v>273</v>
      </c>
      <c r="B5" s="320"/>
      <c r="C5" s="320"/>
      <c r="D5" s="320"/>
    </row>
    <row r="6" spans="2:4" ht="17.25" customHeight="1">
      <c r="B6" s="192"/>
      <c r="C6" s="192"/>
      <c r="D6" s="15" t="s">
        <v>8</v>
      </c>
    </row>
    <row r="7" spans="1:4" s="195" customFormat="1" ht="63.75" customHeight="1">
      <c r="A7" s="193" t="s">
        <v>231</v>
      </c>
      <c r="B7" s="384" t="s">
        <v>56</v>
      </c>
      <c r="C7" s="385"/>
      <c r="D7" s="194" t="s">
        <v>7</v>
      </c>
    </row>
    <row r="8" spans="1:4" ht="19.5" customHeight="1">
      <c r="A8" s="6" t="s">
        <v>35</v>
      </c>
      <c r="B8" s="196" t="s">
        <v>15</v>
      </c>
      <c r="C8" s="197"/>
      <c r="D8" s="198"/>
    </row>
    <row r="9" spans="1:4" ht="19.5" customHeight="1">
      <c r="A9" s="6" t="s">
        <v>36</v>
      </c>
      <c r="B9" s="199" t="s">
        <v>16</v>
      </c>
      <c r="C9" s="199"/>
      <c r="D9" s="200"/>
    </row>
    <row r="10" spans="1:4" ht="19.5" customHeight="1">
      <c r="A10" s="6" t="s">
        <v>37</v>
      </c>
      <c r="B10" s="199" t="s">
        <v>17</v>
      </c>
      <c r="C10" s="199"/>
      <c r="D10" s="200"/>
    </row>
    <row r="11" spans="1:4" ht="19.5" customHeight="1">
      <c r="A11" s="10" t="s">
        <v>38</v>
      </c>
      <c r="B11" s="196" t="s">
        <v>18</v>
      </c>
      <c r="C11" s="197"/>
      <c r="D11" s="198"/>
    </row>
    <row r="12" spans="1:4" ht="19.5" customHeight="1">
      <c r="A12" s="10" t="s">
        <v>36</v>
      </c>
      <c r="B12" s="199" t="s">
        <v>19</v>
      </c>
      <c r="C12" s="199"/>
      <c r="D12" s="200"/>
    </row>
    <row r="13" spans="1:4" ht="19.5" customHeight="1">
      <c r="A13" s="10" t="s">
        <v>37</v>
      </c>
      <c r="B13" s="201" t="s">
        <v>20</v>
      </c>
      <c r="C13" s="201"/>
      <c r="D13" s="200"/>
    </row>
    <row r="14" spans="1:4" ht="19.5" customHeight="1">
      <c r="A14" s="10" t="s">
        <v>39</v>
      </c>
      <c r="B14" s="192" t="s">
        <v>21</v>
      </c>
      <c r="C14" s="192"/>
      <c r="D14" s="200"/>
    </row>
    <row r="15" spans="1:4" ht="19.5" customHeight="1">
      <c r="A15" s="10" t="s">
        <v>40</v>
      </c>
      <c r="B15" s="201" t="s">
        <v>22</v>
      </c>
      <c r="C15" s="201"/>
      <c r="D15" s="200"/>
    </row>
    <row r="16" spans="1:4" ht="19.5" customHeight="1">
      <c r="A16" s="10" t="s">
        <v>41</v>
      </c>
      <c r="B16" s="199" t="s">
        <v>23</v>
      </c>
      <c r="C16" s="199"/>
      <c r="D16" s="200"/>
    </row>
    <row r="17" spans="1:4" ht="19.5" customHeight="1">
      <c r="A17" s="10" t="s">
        <v>42</v>
      </c>
      <c r="B17" s="199" t="s">
        <v>24</v>
      </c>
      <c r="C17" s="199"/>
      <c r="D17" s="200"/>
    </row>
    <row r="18" spans="1:4" ht="19.5" customHeight="1">
      <c r="A18" s="10" t="s">
        <v>43</v>
      </c>
      <c r="B18" s="199" t="s">
        <v>25</v>
      </c>
      <c r="C18" s="199"/>
      <c r="D18" s="200"/>
    </row>
    <row r="19" spans="1:4" ht="19.5" customHeight="1">
      <c r="A19" s="10" t="s">
        <v>44</v>
      </c>
      <c r="B19" s="199" t="s">
        <v>26</v>
      </c>
      <c r="C19" s="199"/>
      <c r="D19" s="200"/>
    </row>
    <row r="20" spans="1:4" ht="19.5" customHeight="1">
      <c r="A20" s="10" t="s">
        <v>45</v>
      </c>
      <c r="B20" s="199" t="s">
        <v>27</v>
      </c>
      <c r="C20" s="199"/>
      <c r="D20" s="200"/>
    </row>
    <row r="21" spans="1:4" ht="19.5" customHeight="1">
      <c r="A21" s="6" t="s">
        <v>46</v>
      </c>
      <c r="B21" s="199" t="s">
        <v>28</v>
      </c>
      <c r="C21" s="199"/>
      <c r="D21" s="200"/>
    </row>
    <row r="22" spans="1:4" ht="19.5" customHeight="1">
      <c r="A22" s="12" t="s">
        <v>47</v>
      </c>
      <c r="B22" s="199" t="s">
        <v>29</v>
      </c>
      <c r="C22" s="199"/>
      <c r="D22" s="200"/>
    </row>
    <row r="23" spans="1:4" ht="19.5" customHeight="1">
      <c r="A23" s="6" t="s">
        <v>48</v>
      </c>
      <c r="B23" s="199" t="s">
        <v>30</v>
      </c>
      <c r="C23" s="199"/>
      <c r="D23" s="200"/>
    </row>
    <row r="24" spans="1:4" ht="19.5" customHeight="1">
      <c r="A24" s="6" t="s">
        <v>49</v>
      </c>
      <c r="B24" s="199" t="s">
        <v>31</v>
      </c>
      <c r="C24" s="199"/>
      <c r="D24" s="200"/>
    </row>
    <row r="25" spans="1:4" ht="19.5" customHeight="1">
      <c r="A25" s="6" t="s">
        <v>50</v>
      </c>
      <c r="B25" s="199" t="s">
        <v>32</v>
      </c>
      <c r="C25" s="199"/>
      <c r="D25" s="200"/>
    </row>
    <row r="26" spans="1:4" ht="19.5" customHeight="1">
      <c r="A26" s="6" t="s">
        <v>51</v>
      </c>
      <c r="B26" s="199" t="s">
        <v>34</v>
      </c>
      <c r="C26" s="199"/>
      <c r="D26" s="200"/>
    </row>
    <row r="27" spans="1:4" ht="19.5" customHeight="1">
      <c r="A27" s="6" t="s">
        <v>52</v>
      </c>
      <c r="B27" s="199" t="s">
        <v>33</v>
      </c>
      <c r="C27" s="199"/>
      <c r="D27" s="200"/>
    </row>
    <row r="28" spans="2:4" s="202" customFormat="1" ht="19.5" customHeight="1">
      <c r="B28" s="203" t="s">
        <v>12</v>
      </c>
      <c r="C28" s="203"/>
      <c r="D28" s="188">
        <v>14000</v>
      </c>
    </row>
    <row r="29" ht="18.75">
      <c r="D29" s="204"/>
    </row>
    <row r="30" ht="18.75">
      <c r="D30" s="205"/>
    </row>
  </sheetData>
  <sheetProtection/>
  <mergeCells count="2">
    <mergeCell ref="A5:D5"/>
    <mergeCell ref="B7:C7"/>
  </mergeCells>
  <printOptions horizontalCentered="1"/>
  <pageMargins left="0.48" right="0.5905511811023623" top="0.984251968503937" bottom="0.7874015748031497" header="0.17" footer="0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pane xSplit="3" ySplit="7" topLeftCell="D1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26" sqref="C26"/>
    </sheetView>
  </sheetViews>
  <sheetFormatPr defaultColWidth="10.66015625" defaultRowHeight="12.75"/>
  <cols>
    <col min="1" max="1" width="12" style="1" customWidth="1"/>
    <col min="2" max="2" width="18.16015625" style="1" customWidth="1"/>
    <col min="3" max="3" width="32.33203125" style="1" customWidth="1"/>
    <col min="4" max="4" width="21.83203125" style="1" customWidth="1"/>
    <col min="5" max="5" width="12.16015625" style="1" customWidth="1"/>
    <col min="6" max="16384" width="10.66015625" style="1" customWidth="1"/>
  </cols>
  <sheetData>
    <row r="1" spans="2:4" ht="18.75">
      <c r="B1" s="19"/>
      <c r="C1" s="2"/>
      <c r="D1" s="2" t="s">
        <v>266</v>
      </c>
    </row>
    <row r="2" spans="2:4" ht="18.75">
      <c r="B2" s="19"/>
      <c r="C2" s="2"/>
      <c r="D2" s="2" t="s">
        <v>275</v>
      </c>
    </row>
    <row r="3" spans="2:3" ht="18.75">
      <c r="B3" s="19"/>
      <c r="C3" s="21"/>
    </row>
    <row r="4" spans="1:4" ht="17.25" customHeight="1">
      <c r="A4" s="320" t="s">
        <v>276</v>
      </c>
      <c r="B4" s="320"/>
      <c r="C4" s="320"/>
      <c r="D4" s="320"/>
    </row>
    <row r="5" spans="1:4" ht="39.75" customHeight="1">
      <c r="A5" s="320"/>
      <c r="B5" s="320"/>
      <c r="C5" s="320"/>
      <c r="D5" s="320"/>
    </row>
    <row r="6" spans="2:4" ht="17.25" customHeight="1">
      <c r="B6" s="3"/>
      <c r="C6" s="3"/>
      <c r="D6" s="15" t="s">
        <v>8</v>
      </c>
    </row>
    <row r="7" spans="1:4" s="5" customFormat="1" ht="76.5" customHeight="1">
      <c r="A7" s="177" t="s">
        <v>231</v>
      </c>
      <c r="B7" s="316" t="s">
        <v>56</v>
      </c>
      <c r="C7" s="318"/>
      <c r="D7" s="4" t="s">
        <v>7</v>
      </c>
    </row>
    <row r="8" spans="1:4" ht="19.5" customHeight="1">
      <c r="A8" s="39" t="s">
        <v>35</v>
      </c>
      <c r="B8" s="7" t="s">
        <v>15</v>
      </c>
      <c r="C8" s="17"/>
      <c r="D8" s="18"/>
    </row>
    <row r="9" spans="1:5" ht="19.5" customHeight="1">
      <c r="A9" s="6" t="s">
        <v>36</v>
      </c>
      <c r="B9" s="8" t="s">
        <v>16</v>
      </c>
      <c r="C9" s="8"/>
      <c r="D9" s="212">
        <v>0</v>
      </c>
      <c r="E9" s="206"/>
    </row>
    <row r="10" spans="1:5" ht="19.5" customHeight="1">
      <c r="A10" s="6" t="s">
        <v>37</v>
      </c>
      <c r="B10" s="8" t="s">
        <v>17</v>
      </c>
      <c r="C10" s="8"/>
      <c r="D10" s="212">
        <v>0</v>
      </c>
      <c r="E10" s="206"/>
    </row>
    <row r="11" spans="1:5" ht="19.5" customHeight="1">
      <c r="A11" s="40" t="s">
        <v>38</v>
      </c>
      <c r="B11" s="7" t="s">
        <v>18</v>
      </c>
      <c r="C11" s="17"/>
      <c r="D11" s="212"/>
      <c r="E11" s="206"/>
    </row>
    <row r="12" spans="1:5" ht="19.5" customHeight="1">
      <c r="A12" s="10" t="s">
        <v>36</v>
      </c>
      <c r="B12" s="8" t="s">
        <v>19</v>
      </c>
      <c r="C12" s="8"/>
      <c r="D12" s="212">
        <v>0</v>
      </c>
      <c r="E12" s="206"/>
    </row>
    <row r="13" spans="1:5" ht="19.5" customHeight="1">
      <c r="A13" s="10" t="s">
        <v>37</v>
      </c>
      <c r="B13" s="11" t="s">
        <v>20</v>
      </c>
      <c r="C13" s="11"/>
      <c r="D13" s="212">
        <v>0</v>
      </c>
      <c r="E13" s="206"/>
    </row>
    <row r="14" spans="1:5" ht="19.5" customHeight="1">
      <c r="A14" s="10" t="s">
        <v>39</v>
      </c>
      <c r="B14" s="3" t="s">
        <v>21</v>
      </c>
      <c r="C14" s="3"/>
      <c r="D14" s="212">
        <v>0</v>
      </c>
      <c r="E14" s="206"/>
    </row>
    <row r="15" spans="1:5" ht="19.5" customHeight="1">
      <c r="A15" s="10" t="s">
        <v>40</v>
      </c>
      <c r="B15" s="11" t="s">
        <v>22</v>
      </c>
      <c r="C15" s="11"/>
      <c r="D15" s="212">
        <v>0</v>
      </c>
      <c r="E15" s="206"/>
    </row>
    <row r="16" spans="1:5" ht="19.5" customHeight="1">
      <c r="A16" s="10" t="s">
        <v>41</v>
      </c>
      <c r="B16" s="8" t="s">
        <v>23</v>
      </c>
      <c r="C16" s="8"/>
      <c r="D16" s="212">
        <v>0</v>
      </c>
      <c r="E16" s="206"/>
    </row>
    <row r="17" spans="1:5" ht="19.5" customHeight="1">
      <c r="A17" s="10" t="s">
        <v>42</v>
      </c>
      <c r="B17" s="8" t="s">
        <v>24</v>
      </c>
      <c r="C17" s="8"/>
      <c r="D17" s="212">
        <v>0</v>
      </c>
      <c r="E17" s="206"/>
    </row>
    <row r="18" spans="1:5" ht="19.5" customHeight="1">
      <c r="A18" s="10" t="s">
        <v>43</v>
      </c>
      <c r="B18" s="8" t="s">
        <v>25</v>
      </c>
      <c r="C18" s="8"/>
      <c r="D18" s="212">
        <v>0</v>
      </c>
      <c r="E18" s="206"/>
    </row>
    <row r="19" spans="1:5" ht="19.5" customHeight="1">
      <c r="A19" s="10" t="s">
        <v>44</v>
      </c>
      <c r="B19" s="8" t="s">
        <v>26</v>
      </c>
      <c r="C19" s="8"/>
      <c r="D19" s="212">
        <v>0</v>
      </c>
      <c r="E19" s="206"/>
    </row>
    <row r="20" spans="1:5" ht="19.5" customHeight="1">
      <c r="A20" s="10" t="s">
        <v>45</v>
      </c>
      <c r="B20" s="8" t="s">
        <v>27</v>
      </c>
      <c r="C20" s="8"/>
      <c r="D20" s="212">
        <v>0</v>
      </c>
      <c r="E20" s="206"/>
    </row>
    <row r="21" spans="1:5" ht="19.5" customHeight="1">
      <c r="A21" s="6" t="s">
        <v>46</v>
      </c>
      <c r="B21" s="8" t="s">
        <v>28</v>
      </c>
      <c r="C21" s="8"/>
      <c r="D21" s="212">
        <v>0</v>
      </c>
      <c r="E21" s="206"/>
    </row>
    <row r="22" spans="1:5" ht="19.5" customHeight="1">
      <c r="A22" s="12" t="s">
        <v>47</v>
      </c>
      <c r="B22" s="8" t="s">
        <v>29</v>
      </c>
      <c r="C22" s="8"/>
      <c r="D22" s="212">
        <v>0</v>
      </c>
      <c r="E22" s="206"/>
    </row>
    <row r="23" spans="1:5" ht="19.5" customHeight="1">
      <c r="A23" s="6" t="s">
        <v>48</v>
      </c>
      <c r="B23" s="8" t="s">
        <v>30</v>
      </c>
      <c r="C23" s="8"/>
      <c r="D23" s="212">
        <v>0</v>
      </c>
      <c r="E23" s="206"/>
    </row>
    <row r="24" spans="1:5" ht="19.5" customHeight="1">
      <c r="A24" s="6" t="s">
        <v>49</v>
      </c>
      <c r="B24" s="8" t="s">
        <v>31</v>
      </c>
      <c r="C24" s="8"/>
      <c r="D24" s="212">
        <v>0</v>
      </c>
      <c r="E24" s="206"/>
    </row>
    <row r="25" spans="1:5" ht="19.5" customHeight="1">
      <c r="A25" s="6" t="s">
        <v>50</v>
      </c>
      <c r="B25" s="8" t="s">
        <v>32</v>
      </c>
      <c r="C25" s="8"/>
      <c r="D25" s="212">
        <v>0</v>
      </c>
      <c r="E25" s="206"/>
    </row>
    <row r="26" spans="1:5" ht="19.5" customHeight="1">
      <c r="A26" s="6" t="s">
        <v>51</v>
      </c>
      <c r="B26" s="8" t="s">
        <v>34</v>
      </c>
      <c r="C26" s="8"/>
      <c r="D26" s="212">
        <v>0</v>
      </c>
      <c r="E26" s="206"/>
    </row>
    <row r="27" spans="1:5" ht="19.5" customHeight="1">
      <c r="A27" s="6" t="s">
        <v>52</v>
      </c>
      <c r="B27" s="8" t="s">
        <v>33</v>
      </c>
      <c r="C27" s="8"/>
      <c r="D27" s="212">
        <v>0</v>
      </c>
      <c r="E27" s="206"/>
    </row>
    <row r="28" spans="1:5" ht="19.5" customHeight="1">
      <c r="A28" s="6"/>
      <c r="B28" s="8"/>
      <c r="C28" s="8"/>
      <c r="D28" s="212"/>
      <c r="E28" s="206"/>
    </row>
    <row r="29" spans="1:5" ht="19.5" customHeight="1">
      <c r="A29" s="6"/>
      <c r="B29" s="8" t="s">
        <v>178</v>
      </c>
      <c r="C29" s="8"/>
      <c r="D29" s="212">
        <v>750</v>
      </c>
      <c r="E29" s="206"/>
    </row>
    <row r="30" spans="1:5" ht="19.5" customHeight="1">
      <c r="A30" s="6"/>
      <c r="B30" s="8"/>
      <c r="C30" s="8"/>
      <c r="D30" s="212"/>
      <c r="E30" s="206"/>
    </row>
    <row r="31" spans="2:5" s="13" customFormat="1" ht="19.5" customHeight="1">
      <c r="B31" s="14" t="s">
        <v>12</v>
      </c>
      <c r="C31" s="14"/>
      <c r="D31" s="213">
        <v>15000</v>
      </c>
      <c r="E31" s="79"/>
    </row>
    <row r="32" ht="18.75">
      <c r="D32" s="214"/>
    </row>
    <row r="33" ht="18.75">
      <c r="D33" s="215"/>
    </row>
  </sheetData>
  <sheetProtection/>
  <mergeCells count="2">
    <mergeCell ref="B7:C7"/>
    <mergeCell ref="A4:D5"/>
  </mergeCells>
  <printOptions horizontalCentered="1"/>
  <pageMargins left="0.47" right="0.5905511811023623" top="0.72" bottom="0.53" header="0.17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8" activePane="bottomRight" state="frozen"/>
      <selection pane="topLeft" activeCell="B12" sqref="B12:F12"/>
      <selection pane="topRight" activeCell="B12" sqref="B12:F12"/>
      <selection pane="bottomLeft" activeCell="B12" sqref="B12:F12"/>
      <selection pane="bottomRight" activeCell="B12" sqref="B12:F12"/>
    </sheetView>
  </sheetViews>
  <sheetFormatPr defaultColWidth="10.66015625" defaultRowHeight="12.75"/>
  <cols>
    <col min="1" max="1" width="4.83203125" style="1" customWidth="1"/>
    <col min="2" max="2" width="18.16015625" style="1" customWidth="1"/>
    <col min="3" max="3" width="35" style="1" customWidth="1"/>
    <col min="4" max="4" width="22" style="1" customWidth="1"/>
    <col min="5" max="5" width="12.16015625" style="1" customWidth="1"/>
    <col min="6" max="16384" width="10.66015625" style="1" customWidth="1"/>
  </cols>
  <sheetData>
    <row r="1" spans="2:4" ht="18.75">
      <c r="B1" s="19"/>
      <c r="C1" s="2" t="s">
        <v>246</v>
      </c>
      <c r="D1" s="20"/>
    </row>
    <row r="2" spans="2:4" ht="18.75">
      <c r="B2" s="19"/>
      <c r="C2" s="2" t="s">
        <v>244</v>
      </c>
      <c r="D2" s="20"/>
    </row>
    <row r="3" spans="2:4" ht="18.75">
      <c r="B3" s="19"/>
      <c r="D3" s="21"/>
    </row>
    <row r="4" ht="17.25" customHeight="1"/>
    <row r="5" spans="1:4" ht="146.25" customHeight="1">
      <c r="A5" s="320" t="s">
        <v>5</v>
      </c>
      <c r="B5" s="320"/>
      <c r="C5" s="320"/>
      <c r="D5" s="320"/>
    </row>
    <row r="6" spans="2:4" ht="17.25" customHeight="1">
      <c r="B6" s="3"/>
      <c r="C6" s="3"/>
      <c r="D6" s="15" t="s">
        <v>8</v>
      </c>
    </row>
    <row r="7" spans="1:4" s="5" customFormat="1" ht="39.75" customHeight="1">
      <c r="A7" s="177" t="s">
        <v>231</v>
      </c>
      <c r="B7" s="316" t="s">
        <v>56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18"/>
    </row>
    <row r="10" spans="1:4" ht="19.5" customHeight="1">
      <c r="A10" s="6" t="s">
        <v>37</v>
      </c>
      <c r="B10" s="8" t="s">
        <v>17</v>
      </c>
      <c r="C10" s="8"/>
      <c r="D10" s="18"/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18"/>
    </row>
    <row r="13" spans="1:4" ht="19.5" customHeight="1">
      <c r="A13" s="10" t="s">
        <v>37</v>
      </c>
      <c r="B13" s="11" t="s">
        <v>20</v>
      </c>
      <c r="C13" s="11"/>
      <c r="D13" s="18"/>
    </row>
    <row r="14" spans="1:4" ht="19.5" customHeight="1">
      <c r="A14" s="10" t="s">
        <v>39</v>
      </c>
      <c r="B14" s="3" t="s">
        <v>21</v>
      </c>
      <c r="C14" s="3"/>
      <c r="D14" s="18"/>
    </row>
    <row r="15" spans="1:4" ht="19.5" customHeight="1">
      <c r="A15" s="10" t="s">
        <v>40</v>
      </c>
      <c r="B15" s="11" t="s">
        <v>22</v>
      </c>
      <c r="C15" s="11"/>
      <c r="D15" s="18"/>
    </row>
    <row r="16" spans="1:4" ht="19.5" customHeight="1">
      <c r="A16" s="10" t="s">
        <v>41</v>
      </c>
      <c r="B16" s="8" t="s">
        <v>23</v>
      </c>
      <c r="C16" s="8"/>
      <c r="D16" s="18"/>
    </row>
    <row r="17" spans="1:4" ht="19.5" customHeight="1">
      <c r="A17" s="10" t="s">
        <v>42</v>
      </c>
      <c r="B17" s="8" t="s">
        <v>24</v>
      </c>
      <c r="C17" s="8"/>
      <c r="D17" s="18"/>
    </row>
    <row r="18" spans="1:4" ht="19.5" customHeight="1">
      <c r="A18" s="10" t="s">
        <v>43</v>
      </c>
      <c r="B18" s="8" t="s">
        <v>25</v>
      </c>
      <c r="C18" s="8"/>
      <c r="D18" s="18"/>
    </row>
    <row r="19" spans="1:4" ht="19.5" customHeight="1">
      <c r="A19" s="10" t="s">
        <v>44</v>
      </c>
      <c r="B19" s="8" t="s">
        <v>26</v>
      </c>
      <c r="C19" s="8"/>
      <c r="D19" s="18"/>
    </row>
    <row r="20" spans="1:4" ht="19.5" customHeight="1">
      <c r="A20" s="10" t="s">
        <v>45</v>
      </c>
      <c r="B20" s="8" t="s">
        <v>27</v>
      </c>
      <c r="C20" s="8"/>
      <c r="D20" s="18"/>
    </row>
    <row r="21" spans="1:4" ht="19.5" customHeight="1">
      <c r="A21" s="6" t="s">
        <v>46</v>
      </c>
      <c r="B21" s="8" t="s">
        <v>28</v>
      </c>
      <c r="C21" s="8"/>
      <c r="D21" s="18"/>
    </row>
    <row r="22" spans="1:4" ht="19.5" customHeight="1">
      <c r="A22" s="12" t="s">
        <v>47</v>
      </c>
      <c r="B22" s="8" t="s">
        <v>29</v>
      </c>
      <c r="C22" s="8"/>
      <c r="D22" s="18"/>
    </row>
    <row r="23" spans="1:4" ht="19.5" customHeight="1">
      <c r="A23" s="6" t="s">
        <v>48</v>
      </c>
      <c r="B23" s="8" t="s">
        <v>30</v>
      </c>
      <c r="C23" s="8"/>
      <c r="D23" s="18"/>
    </row>
    <row r="24" spans="1:4" ht="19.5" customHeight="1">
      <c r="A24" s="6" t="s">
        <v>49</v>
      </c>
      <c r="B24" s="8" t="s">
        <v>31</v>
      </c>
      <c r="C24" s="8"/>
      <c r="D24" s="18"/>
    </row>
    <row r="25" spans="1:4" ht="19.5" customHeight="1">
      <c r="A25" s="6" t="s">
        <v>50</v>
      </c>
      <c r="B25" s="8" t="s">
        <v>32</v>
      </c>
      <c r="C25" s="8"/>
      <c r="D25" s="18"/>
    </row>
    <row r="26" spans="1:4" ht="19.5" customHeight="1">
      <c r="A26" s="6" t="s">
        <v>51</v>
      </c>
      <c r="B26" s="8" t="s">
        <v>34</v>
      </c>
      <c r="C26" s="8"/>
      <c r="D26" s="18"/>
    </row>
    <row r="27" spans="1:4" ht="19.5" customHeight="1">
      <c r="A27" s="6" t="s">
        <v>52</v>
      </c>
      <c r="B27" s="8" t="s">
        <v>33</v>
      </c>
      <c r="C27" s="8"/>
      <c r="D27" s="18"/>
    </row>
    <row r="28" spans="2:4" s="13" customFormat="1" ht="19.5" customHeight="1">
      <c r="B28" s="14" t="s">
        <v>12</v>
      </c>
      <c r="C28" s="14"/>
      <c r="D28" s="80"/>
    </row>
    <row r="29" ht="18.75">
      <c r="D29" s="25"/>
    </row>
    <row r="30" ht="18.75">
      <c r="D30" s="24"/>
    </row>
  </sheetData>
  <sheetProtection/>
  <mergeCells count="2">
    <mergeCell ref="A5:D5"/>
    <mergeCell ref="B7:C7"/>
  </mergeCells>
  <printOptions horizontalCentered="1"/>
  <pageMargins left="1.3779527559055118" right="0.5905511811023623" top="0.984251968503937" bottom="0.7874015748031497" header="0.17" footer="0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S34"/>
  <sheetViews>
    <sheetView zoomScale="75" zoomScaleNormal="75" zoomScalePageLayoutView="0"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1" sqref="A31"/>
    </sheetView>
  </sheetViews>
  <sheetFormatPr defaultColWidth="9.33203125" defaultRowHeight="12.75"/>
  <cols>
    <col min="1" max="1" width="43.5" style="0" customWidth="1"/>
    <col min="2" max="2" width="14.33203125" style="0" customWidth="1"/>
    <col min="3" max="3" width="11.33203125" style="0" customWidth="1"/>
    <col min="4" max="4" width="11.5" style="0" customWidth="1"/>
    <col min="5" max="5" width="15.66015625" style="0" hidden="1" customWidth="1"/>
    <col min="6" max="6" width="10.5" style="0" customWidth="1"/>
    <col min="7" max="7" width="13.16015625" style="0" customWidth="1"/>
    <col min="8" max="13" width="10.5" style="0" customWidth="1"/>
    <col min="14" max="14" width="11.83203125" style="0" customWidth="1"/>
    <col min="15" max="16" width="10.5" style="0" customWidth="1"/>
    <col min="17" max="17" width="11.5" style="0" customWidth="1"/>
    <col min="18" max="19" width="10.5" style="0" customWidth="1"/>
    <col min="20" max="20" width="13" style="0" customWidth="1"/>
    <col min="21" max="21" width="12.5" style="0" customWidth="1"/>
    <col min="22" max="22" width="10.5" style="0" customWidth="1"/>
    <col min="23" max="23" width="11" style="0" customWidth="1"/>
    <col min="24" max="24" width="11.66015625" style="0" customWidth="1"/>
    <col min="25" max="25" width="11.5" style="0" customWidth="1"/>
    <col min="26" max="26" width="10.83203125" style="0" customWidth="1"/>
    <col min="27" max="27" width="11.16015625" style="0" customWidth="1"/>
    <col min="28" max="28" width="13.5" style="0" customWidth="1"/>
    <col min="29" max="29" width="11.33203125" style="0" customWidth="1"/>
    <col min="30" max="30" width="10" style="0" customWidth="1"/>
    <col min="31" max="31" width="9.83203125" style="0" customWidth="1"/>
    <col min="32" max="32" width="9.66015625" style="0" customWidth="1"/>
    <col min="33" max="33" width="10.66015625" style="0" customWidth="1"/>
    <col min="34" max="34" width="10.5" style="0" customWidth="1"/>
    <col min="35" max="35" width="12.66015625" style="0" customWidth="1"/>
    <col min="36" max="36" width="10.5" style="0" customWidth="1"/>
    <col min="37" max="37" width="11.33203125" style="0" customWidth="1"/>
    <col min="38" max="38" width="12.16015625" style="0" customWidth="1"/>
    <col min="39" max="39" width="11.33203125" style="0" customWidth="1"/>
    <col min="40" max="43" width="9.5" style="0" customWidth="1"/>
    <col min="44" max="44" width="9.5" style="0" hidden="1" customWidth="1"/>
    <col min="45" max="45" width="12.66015625" style="0" hidden="1" customWidth="1"/>
  </cols>
  <sheetData>
    <row r="1" spans="2:13" ht="12.75" customHeight="1">
      <c r="B1" s="406" t="s">
        <v>185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2:13" ht="9.75" customHeight="1"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ht="13.5" thickBot="1"/>
    <row r="4" spans="1:45" ht="12.75" customHeight="1" thickBot="1">
      <c r="A4" s="410" t="s">
        <v>9</v>
      </c>
      <c r="B4" s="392" t="s">
        <v>186</v>
      </c>
      <c r="C4" s="399" t="s">
        <v>230</v>
      </c>
      <c r="D4" s="404" t="s">
        <v>187</v>
      </c>
      <c r="E4" s="394" t="s">
        <v>188</v>
      </c>
      <c r="F4" s="396" t="s">
        <v>189</v>
      </c>
      <c r="G4" s="401" t="s">
        <v>190</v>
      </c>
      <c r="H4" s="402"/>
      <c r="I4" s="402"/>
      <c r="J4" s="402"/>
      <c r="K4" s="402"/>
      <c r="L4" s="402"/>
      <c r="M4" s="402"/>
      <c r="N4" s="402"/>
      <c r="O4" s="81"/>
      <c r="P4" s="81"/>
      <c r="Q4" s="81"/>
      <c r="R4" s="81"/>
      <c r="S4" s="81"/>
      <c r="T4" s="389" t="s">
        <v>191</v>
      </c>
      <c r="U4" s="166"/>
      <c r="V4" s="167"/>
      <c r="W4" s="167"/>
      <c r="X4" s="167"/>
      <c r="Y4" s="167"/>
      <c r="Z4" s="407"/>
      <c r="AA4" s="408"/>
      <c r="AB4" s="408"/>
      <c r="AC4" s="408"/>
      <c r="AD4" s="408"/>
      <c r="AE4" s="408"/>
      <c r="AF4" s="408"/>
      <c r="AG4" s="408"/>
      <c r="AH4" s="409"/>
      <c r="AI4" s="389" t="s">
        <v>214</v>
      </c>
      <c r="AJ4" s="389" t="s">
        <v>216</v>
      </c>
      <c r="AK4" s="401"/>
      <c r="AL4" s="402"/>
      <c r="AM4" s="402"/>
      <c r="AN4" s="402"/>
      <c r="AO4" s="402"/>
      <c r="AP4" s="402"/>
      <c r="AQ4" s="402"/>
      <c r="AR4" s="403"/>
      <c r="AS4" s="386"/>
    </row>
    <row r="5" spans="1:45" ht="69" customHeight="1">
      <c r="A5" s="411"/>
      <c r="B5" s="393"/>
      <c r="C5" s="400"/>
      <c r="D5" s="405"/>
      <c r="E5" s="395"/>
      <c r="F5" s="397"/>
      <c r="G5" s="82" t="s">
        <v>217</v>
      </c>
      <c r="H5" s="82" t="s">
        <v>218</v>
      </c>
      <c r="I5" s="82" t="s">
        <v>192</v>
      </c>
      <c r="J5" s="82" t="s">
        <v>193</v>
      </c>
      <c r="K5" s="82" t="s">
        <v>219</v>
      </c>
      <c r="L5" s="82" t="s">
        <v>220</v>
      </c>
      <c r="M5" s="82" t="s">
        <v>194</v>
      </c>
      <c r="N5" s="82" t="s">
        <v>195</v>
      </c>
      <c r="O5" s="145" t="s">
        <v>196</v>
      </c>
      <c r="P5" s="145" t="s">
        <v>197</v>
      </c>
      <c r="Q5" s="145" t="s">
        <v>198</v>
      </c>
      <c r="R5" s="145" t="s">
        <v>199</v>
      </c>
      <c r="S5" s="145" t="s">
        <v>200</v>
      </c>
      <c r="T5" s="390"/>
      <c r="U5" s="173" t="s">
        <v>221</v>
      </c>
      <c r="V5" s="173" t="s">
        <v>202</v>
      </c>
      <c r="W5" s="173" t="s">
        <v>203</v>
      </c>
      <c r="X5" s="173" t="s">
        <v>204</v>
      </c>
      <c r="Y5" s="173" t="s">
        <v>225</v>
      </c>
      <c r="Z5" s="174" t="s">
        <v>205</v>
      </c>
      <c r="AA5" s="174" t="s">
        <v>206</v>
      </c>
      <c r="AB5" s="174" t="s">
        <v>207</v>
      </c>
      <c r="AC5" s="174" t="s">
        <v>226</v>
      </c>
      <c r="AD5" s="174" t="s">
        <v>208</v>
      </c>
      <c r="AE5" s="174" t="s">
        <v>227</v>
      </c>
      <c r="AF5" s="174" t="s">
        <v>209</v>
      </c>
      <c r="AG5" s="174" t="s">
        <v>210</v>
      </c>
      <c r="AH5" s="175" t="s">
        <v>228</v>
      </c>
      <c r="AI5" s="390"/>
      <c r="AJ5" s="390"/>
      <c r="AK5" s="173" t="s">
        <v>211</v>
      </c>
      <c r="AL5" s="173" t="s">
        <v>212</v>
      </c>
      <c r="AM5" s="173" t="s">
        <v>229</v>
      </c>
      <c r="AN5" s="173" t="s">
        <v>201</v>
      </c>
      <c r="AO5" s="173" t="s">
        <v>223</v>
      </c>
      <c r="AP5" s="173" t="s">
        <v>215</v>
      </c>
      <c r="AQ5" s="173" t="s">
        <v>224</v>
      </c>
      <c r="AR5" s="83"/>
      <c r="AS5" s="387"/>
    </row>
    <row r="6" spans="1:45" s="144" customFormat="1" ht="31.5" customHeight="1" thickBot="1">
      <c r="A6" s="411"/>
      <c r="B6" s="393"/>
      <c r="C6" s="139" t="e">
        <f>#REF!</f>
        <v>#REF!</v>
      </c>
      <c r="D6" s="140" t="e">
        <f>#REF!</f>
        <v>#REF!</v>
      </c>
      <c r="E6" s="395"/>
      <c r="F6" s="398"/>
      <c r="G6" s="141">
        <f>'прил 8 (село)'!D1</f>
        <v>0</v>
      </c>
      <c r="H6" s="142">
        <f>'прил 9 (соц пом)'!D1</f>
        <v>0</v>
      </c>
      <c r="I6" s="142" t="s">
        <v>10</v>
      </c>
      <c r="J6" s="141" t="s">
        <v>11</v>
      </c>
      <c r="K6" s="142" t="s">
        <v>13</v>
      </c>
      <c r="L6" s="142" t="s">
        <v>53</v>
      </c>
      <c r="M6" s="142" t="s">
        <v>173</v>
      </c>
      <c r="N6" s="142" t="s">
        <v>174</v>
      </c>
      <c r="O6" s="146" t="s">
        <v>66</v>
      </c>
      <c r="P6" s="146" t="s">
        <v>6</v>
      </c>
      <c r="Q6" s="147" t="s">
        <v>60</v>
      </c>
      <c r="R6" s="147" t="s">
        <v>175</v>
      </c>
      <c r="S6" s="147" t="s">
        <v>61</v>
      </c>
      <c r="T6" s="391"/>
      <c r="U6" s="142" t="s">
        <v>176</v>
      </c>
      <c r="V6" s="142" t="s">
        <v>54</v>
      </c>
      <c r="W6" s="142" t="s">
        <v>222</v>
      </c>
      <c r="X6" s="142" t="s">
        <v>55</v>
      </c>
      <c r="Y6" s="142" t="s">
        <v>62</v>
      </c>
      <c r="Z6" s="142" t="s">
        <v>57</v>
      </c>
      <c r="AA6" s="142" t="s">
        <v>58</v>
      </c>
      <c r="AB6" s="142" t="s">
        <v>59</v>
      </c>
      <c r="AC6" s="142" t="s">
        <v>68</v>
      </c>
      <c r="AD6" s="142" t="s">
        <v>63</v>
      </c>
      <c r="AE6" s="142" t="s">
        <v>64</v>
      </c>
      <c r="AF6" s="142" t="s">
        <v>65</v>
      </c>
      <c r="AG6" s="142" t="s">
        <v>177</v>
      </c>
      <c r="AH6" s="143" t="str">
        <f>'[1]прил 36 (воинский учет)'!C1</f>
        <v>Приложение 36</v>
      </c>
      <c r="AI6" s="391"/>
      <c r="AJ6" s="391"/>
      <c r="AK6" s="142" t="str">
        <f>'[1]прил 37 (кл.рук-во)'!C1</f>
        <v>Приложение 37</v>
      </c>
      <c r="AL6" s="142" t="str">
        <f>'[1]прил 38 (фельдшера)'!C1</f>
        <v>Приложение 38</v>
      </c>
      <c r="AM6" s="142" t="str">
        <f>'[1]прил 39 (погаш.зад-ти)'!C1</f>
        <v>Приложение 39</v>
      </c>
      <c r="AN6" s="142" t="s">
        <v>67</v>
      </c>
      <c r="AO6" s="142"/>
      <c r="AP6" s="142"/>
      <c r="AQ6" s="142"/>
      <c r="AR6" s="142"/>
      <c r="AS6" s="388"/>
    </row>
    <row r="7" spans="1:45" ht="15.75" thickBot="1">
      <c r="A7" s="84">
        <v>1</v>
      </c>
      <c r="B7" s="85">
        <v>2</v>
      </c>
      <c r="C7" s="86">
        <v>3</v>
      </c>
      <c r="D7" s="87">
        <v>4</v>
      </c>
      <c r="E7" s="86">
        <v>5</v>
      </c>
      <c r="F7" s="88">
        <v>6</v>
      </c>
      <c r="G7" s="89">
        <v>7</v>
      </c>
      <c r="H7" s="88">
        <v>8</v>
      </c>
      <c r="I7" s="89">
        <v>9</v>
      </c>
      <c r="J7" s="89">
        <v>11</v>
      </c>
      <c r="K7" s="88">
        <f>J7+1</f>
        <v>12</v>
      </c>
      <c r="L7" s="88">
        <f aca="true" t="shared" si="0" ref="L7:AM7">K7+1</f>
        <v>13</v>
      </c>
      <c r="M7" s="88">
        <f t="shared" si="0"/>
        <v>14</v>
      </c>
      <c r="N7" s="88">
        <f t="shared" si="0"/>
        <v>15</v>
      </c>
      <c r="O7" s="148">
        <f t="shared" si="0"/>
        <v>16</v>
      </c>
      <c r="P7" s="148">
        <f t="shared" si="0"/>
        <v>17</v>
      </c>
      <c r="Q7" s="148">
        <f t="shared" si="0"/>
        <v>18</v>
      </c>
      <c r="R7" s="148">
        <f t="shared" si="0"/>
        <v>19</v>
      </c>
      <c r="S7" s="148">
        <f t="shared" si="0"/>
        <v>20</v>
      </c>
      <c r="T7" s="88">
        <f>AN7+1</f>
        <v>22</v>
      </c>
      <c r="U7" s="88">
        <f t="shared" si="0"/>
        <v>23</v>
      </c>
      <c r="V7" s="88">
        <f t="shared" si="0"/>
        <v>24</v>
      </c>
      <c r="W7" s="88">
        <f t="shared" si="0"/>
        <v>25</v>
      </c>
      <c r="X7" s="88">
        <f t="shared" si="0"/>
        <v>26</v>
      </c>
      <c r="Y7" s="88">
        <f t="shared" si="0"/>
        <v>27</v>
      </c>
      <c r="Z7" s="88">
        <f t="shared" si="0"/>
        <v>28</v>
      </c>
      <c r="AA7" s="88">
        <f t="shared" si="0"/>
        <v>29</v>
      </c>
      <c r="AB7" s="88">
        <f t="shared" si="0"/>
        <v>30</v>
      </c>
      <c r="AC7" s="88">
        <f t="shared" si="0"/>
        <v>31</v>
      </c>
      <c r="AD7" s="88">
        <f t="shared" si="0"/>
        <v>32</v>
      </c>
      <c r="AE7" s="88">
        <f t="shared" si="0"/>
        <v>33</v>
      </c>
      <c r="AF7" s="88">
        <f t="shared" si="0"/>
        <v>34</v>
      </c>
      <c r="AG7" s="88">
        <f t="shared" si="0"/>
        <v>35</v>
      </c>
      <c r="AH7" s="88">
        <f t="shared" si="0"/>
        <v>36</v>
      </c>
      <c r="AI7" s="88">
        <v>37</v>
      </c>
      <c r="AJ7" s="88">
        <v>38</v>
      </c>
      <c r="AK7" s="88">
        <f t="shared" si="0"/>
        <v>39</v>
      </c>
      <c r="AL7" s="88">
        <f t="shared" si="0"/>
        <v>40</v>
      </c>
      <c r="AM7" s="88">
        <f t="shared" si="0"/>
        <v>41</v>
      </c>
      <c r="AN7" s="88">
        <f>S7+1</f>
        <v>21</v>
      </c>
      <c r="AO7" s="88"/>
      <c r="AP7" s="88"/>
      <c r="AQ7" s="88"/>
      <c r="AR7" s="88"/>
      <c r="AS7" s="88">
        <f>AM7+1</f>
        <v>42</v>
      </c>
    </row>
    <row r="8" spans="1:45" ht="15.75">
      <c r="A8" s="90" t="s">
        <v>15</v>
      </c>
      <c r="B8" s="91"/>
      <c r="C8" s="92"/>
      <c r="D8" s="93"/>
      <c r="E8" s="94"/>
      <c r="F8" s="95"/>
      <c r="G8" s="96"/>
      <c r="H8" s="96"/>
      <c r="I8" s="96"/>
      <c r="J8" s="96"/>
      <c r="K8" s="96"/>
      <c r="L8" s="96"/>
      <c r="M8" s="96"/>
      <c r="N8" s="96"/>
      <c r="O8" s="149"/>
      <c r="P8" s="149"/>
      <c r="Q8" s="150"/>
      <c r="R8" s="150"/>
      <c r="S8" s="150"/>
      <c r="T8" s="97"/>
      <c r="U8" s="98"/>
      <c r="V8" s="98"/>
      <c r="W8" s="98"/>
      <c r="X8" s="98"/>
      <c r="Y8" s="98"/>
      <c r="Z8" s="98"/>
      <c r="AA8" s="98"/>
      <c r="AB8" s="99"/>
      <c r="AC8" s="99"/>
      <c r="AD8" s="99"/>
      <c r="AE8" s="99"/>
      <c r="AF8" s="99"/>
      <c r="AG8" s="99"/>
      <c r="AH8" s="100"/>
      <c r="AI8" s="97"/>
      <c r="AJ8" s="97"/>
      <c r="AK8" s="99"/>
      <c r="AL8" s="99"/>
      <c r="AM8" s="99"/>
      <c r="AN8" s="99"/>
      <c r="AO8" s="99"/>
      <c r="AP8" s="99"/>
      <c r="AQ8" s="99"/>
      <c r="AR8" s="99"/>
      <c r="AS8" s="101"/>
    </row>
    <row r="9" spans="1:45" ht="18" customHeight="1">
      <c r="A9" s="102" t="s">
        <v>16</v>
      </c>
      <c r="B9" s="103" t="e">
        <f>C9+D9+F9+T9+AJ9</f>
        <v>#REF!</v>
      </c>
      <c r="C9" s="130" t="e">
        <f>#REF!</f>
        <v>#REF!</v>
      </c>
      <c r="D9" s="171" t="e">
        <f>#REF!</f>
        <v>#REF!</v>
      </c>
      <c r="E9" s="104" t="e">
        <f>F9+T9</f>
        <v>#REF!</v>
      </c>
      <c r="F9" s="105" t="e">
        <f>SUM(G9:S9)</f>
        <v>#REF!</v>
      </c>
      <c r="G9" s="106">
        <f>'прил 8 (село)'!E9</f>
        <v>0</v>
      </c>
      <c r="H9" s="107">
        <f>'прил 9 (соц пом)'!D9</f>
        <v>0</v>
      </c>
      <c r="I9" s="107">
        <f>'прил 10 (здоровье)'!D9</f>
        <v>0</v>
      </c>
      <c r="J9" s="107">
        <f>'прил 11 (культура)'!D9</f>
        <v>0</v>
      </c>
      <c r="K9" s="107" t="e">
        <f>'прил 12 (жилье на селе)'!#REF!</f>
        <v>#REF!</v>
      </c>
      <c r="L9" s="107">
        <f>'прил 13 (ЖКХ)'!D9</f>
        <v>0</v>
      </c>
      <c r="M9" s="107">
        <f>'прил 14 (каникулы)'!D9</f>
        <v>0</v>
      </c>
      <c r="N9" s="107">
        <f>'прил 15 (раз.образ.)'!D9</f>
        <v>0</v>
      </c>
      <c r="O9" s="151">
        <v>1762</v>
      </c>
      <c r="P9" s="151">
        <v>9506</v>
      </c>
      <c r="Q9" s="152">
        <v>30902</v>
      </c>
      <c r="R9" s="152">
        <v>1743</v>
      </c>
      <c r="S9" s="152">
        <v>817</v>
      </c>
      <c r="T9" s="108" t="e">
        <f>SUM(U9:AH9)</f>
        <v>#REF!</v>
      </c>
      <c r="U9" s="109">
        <f>'т2 (образование)'!D10</f>
        <v>593757</v>
      </c>
      <c r="V9" s="109">
        <f>'т11 (несовершеннолетние)'!D10</f>
        <v>0</v>
      </c>
      <c r="W9" s="110" t="e">
        <f>#REF!</f>
        <v>#REF!</v>
      </c>
      <c r="X9" s="110">
        <v>498</v>
      </c>
      <c r="Y9" s="110">
        <v>0</v>
      </c>
      <c r="Z9" s="110">
        <v>79927</v>
      </c>
      <c r="AA9" s="110">
        <v>40184</v>
      </c>
      <c r="AB9" s="111"/>
      <c r="AC9" s="110">
        <v>669</v>
      </c>
      <c r="AD9" s="110">
        <v>0</v>
      </c>
      <c r="AE9" s="110">
        <v>419</v>
      </c>
      <c r="AF9" s="110">
        <v>1977</v>
      </c>
      <c r="AG9" s="112">
        <v>353.8</v>
      </c>
      <c r="AH9" s="113">
        <v>0</v>
      </c>
      <c r="AI9" s="108"/>
      <c r="AJ9" s="108">
        <f>SUM(AK9:AN9)</f>
        <v>44082.899999999994</v>
      </c>
      <c r="AK9" s="112">
        <v>21024.6</v>
      </c>
      <c r="AL9" s="112">
        <v>14668.3</v>
      </c>
      <c r="AM9" s="110">
        <v>8390</v>
      </c>
      <c r="AN9" s="112">
        <v>0</v>
      </c>
      <c r="AO9" s="112"/>
      <c r="AP9" s="112"/>
      <c r="AQ9" s="112"/>
      <c r="AR9" s="112"/>
      <c r="AS9" s="115"/>
    </row>
    <row r="10" spans="1:45" ht="18" customHeight="1">
      <c r="A10" s="102" t="s">
        <v>17</v>
      </c>
      <c r="B10" s="103" t="e">
        <f>C10+D10+F10+T10+AJ10</f>
        <v>#REF!</v>
      </c>
      <c r="C10" s="130" t="e">
        <f>#REF!</f>
        <v>#REF!</v>
      </c>
      <c r="D10" s="171" t="e">
        <f>#REF!</f>
        <v>#REF!</v>
      </c>
      <c r="E10" s="131" t="e">
        <f>F10+T10</f>
        <v>#REF!</v>
      </c>
      <c r="F10" s="105" t="e">
        <f>SUM(G10:S10)</f>
        <v>#REF!</v>
      </c>
      <c r="G10" s="106">
        <f>'прил 8 (село)'!E10</f>
        <v>40</v>
      </c>
      <c r="H10" s="107">
        <f>'прил 9 (соц пом)'!D10</f>
        <v>0</v>
      </c>
      <c r="I10" s="107">
        <f>'прил 10 (здоровье)'!D10</f>
        <v>0</v>
      </c>
      <c r="J10" s="107">
        <f>'прил 11 (культура)'!D10</f>
        <v>0</v>
      </c>
      <c r="K10" s="107" t="e">
        <f>'прил 12 (жилье на селе)'!#REF!</f>
        <v>#REF!</v>
      </c>
      <c r="L10" s="107">
        <f>'прил 13 (ЖКХ)'!D10</f>
        <v>0</v>
      </c>
      <c r="M10" s="107">
        <f>'прил 14 (каникулы)'!D10</f>
        <v>0</v>
      </c>
      <c r="N10" s="107">
        <f>'прил 15 (раз.образ.)'!D10</f>
        <v>0</v>
      </c>
      <c r="O10" s="151">
        <v>167</v>
      </c>
      <c r="P10" s="151">
        <v>1987</v>
      </c>
      <c r="Q10" s="152">
        <v>7093</v>
      </c>
      <c r="R10" s="152">
        <v>447</v>
      </c>
      <c r="S10" s="152">
        <v>262</v>
      </c>
      <c r="T10" s="108" t="e">
        <f aca="true" t="shared" si="1" ref="T10:T28">SUM(U10:AH10)</f>
        <v>#REF!</v>
      </c>
      <c r="U10" s="109">
        <f>'т2 (образование)'!D11</f>
        <v>100643</v>
      </c>
      <c r="V10" s="109">
        <f>'т11 (несовершеннолетние)'!D11</f>
        <v>0</v>
      </c>
      <c r="W10" s="110" t="e">
        <f>#REF!</f>
        <v>#REF!</v>
      </c>
      <c r="X10" s="110" t="e">
        <f>#REF!</f>
        <v>#REF!</v>
      </c>
      <c r="Y10" s="110">
        <v>189</v>
      </c>
      <c r="Z10" s="110">
        <v>7525</v>
      </c>
      <c r="AA10" s="110">
        <v>16599</v>
      </c>
      <c r="AB10" s="111"/>
      <c r="AC10" s="110">
        <v>132</v>
      </c>
      <c r="AD10" s="110">
        <v>5</v>
      </c>
      <c r="AE10" s="110">
        <v>77</v>
      </c>
      <c r="AF10" s="110">
        <v>385</v>
      </c>
      <c r="AG10" s="110">
        <v>13</v>
      </c>
      <c r="AH10" s="113">
        <v>0</v>
      </c>
      <c r="AI10" s="108"/>
      <c r="AJ10" s="108">
        <f aca="true" t="shared" si="2" ref="AJ10:AJ27">SUM(AK10:AN10)</f>
        <v>5647</v>
      </c>
      <c r="AK10" s="110">
        <v>3676</v>
      </c>
      <c r="AL10" s="110">
        <v>1971</v>
      </c>
      <c r="AM10" s="110">
        <v>0</v>
      </c>
      <c r="AN10" s="110">
        <v>0</v>
      </c>
      <c r="AO10" s="110"/>
      <c r="AP10" s="110"/>
      <c r="AQ10" s="110"/>
      <c r="AR10" s="110"/>
      <c r="AS10" s="115"/>
    </row>
    <row r="11" spans="1:45" ht="18" customHeight="1">
      <c r="A11" s="116" t="s">
        <v>18</v>
      </c>
      <c r="B11" s="103"/>
      <c r="C11" s="130"/>
      <c r="D11" s="172"/>
      <c r="E11" s="131"/>
      <c r="F11" s="105"/>
      <c r="G11" s="106"/>
      <c r="H11" s="107"/>
      <c r="I11" s="107"/>
      <c r="J11" s="107"/>
      <c r="K11" s="107"/>
      <c r="L11" s="107"/>
      <c r="M11" s="107"/>
      <c r="N11" s="107"/>
      <c r="O11" s="151"/>
      <c r="P11" s="151"/>
      <c r="Q11" s="152"/>
      <c r="R11" s="152"/>
      <c r="S11" s="152">
        <v>0</v>
      </c>
      <c r="T11" s="108"/>
      <c r="U11" s="109"/>
      <c r="V11" s="109"/>
      <c r="W11" s="110"/>
      <c r="X11" s="110"/>
      <c r="Y11" s="110"/>
      <c r="Z11" s="110"/>
      <c r="AA11" s="110"/>
      <c r="AB11" s="111"/>
      <c r="AC11" s="110"/>
      <c r="AD11" s="110">
        <v>0</v>
      </c>
      <c r="AE11" s="110">
        <v>0</v>
      </c>
      <c r="AF11" s="110">
        <v>0</v>
      </c>
      <c r="AG11" s="110"/>
      <c r="AH11" s="113">
        <v>0</v>
      </c>
      <c r="AI11" s="108"/>
      <c r="AJ11" s="108">
        <f t="shared" si="2"/>
        <v>0</v>
      </c>
      <c r="AK11" s="110">
        <v>0</v>
      </c>
      <c r="AL11" s="110">
        <v>0</v>
      </c>
      <c r="AM11" s="110">
        <v>0</v>
      </c>
      <c r="AN11" s="110">
        <v>0</v>
      </c>
      <c r="AO11" s="110"/>
      <c r="AP11" s="110"/>
      <c r="AQ11" s="110"/>
      <c r="AR11" s="110"/>
      <c r="AS11" s="115"/>
    </row>
    <row r="12" spans="1:45" ht="18" customHeight="1">
      <c r="A12" s="102" t="s">
        <v>19</v>
      </c>
      <c r="B12" s="103" t="e">
        <f>C12+D12+F12+T12+AJ12</f>
        <v>#REF!</v>
      </c>
      <c r="C12" s="130" t="e">
        <f>#REF!</f>
        <v>#REF!</v>
      </c>
      <c r="D12" s="171" t="e">
        <f>#REF!</f>
        <v>#REF!</v>
      </c>
      <c r="E12" s="131" t="e">
        <f aca="true" t="shared" si="3" ref="E12:E27">F12+T12</f>
        <v>#REF!</v>
      </c>
      <c r="F12" s="105" t="e">
        <f>SUM(G12:S12)</f>
        <v>#REF!</v>
      </c>
      <c r="G12" s="106">
        <f>'прил 8 (село)'!E12</f>
        <v>313</v>
      </c>
      <c r="H12" s="107">
        <f>'прил 9 (соц пом)'!D12</f>
        <v>0</v>
      </c>
      <c r="I12" s="107">
        <f>'прил 10 (здоровье)'!D12</f>
        <v>0</v>
      </c>
      <c r="J12" s="107">
        <f>'прил 11 (культура)'!D12</f>
        <v>0</v>
      </c>
      <c r="K12" s="107" t="e">
        <f>'прил 12 (жилье на селе)'!#REF!</f>
        <v>#REF!</v>
      </c>
      <c r="L12" s="107">
        <f>'прил 13 (ЖКХ)'!D12</f>
        <v>0</v>
      </c>
      <c r="M12" s="107">
        <f>'прил 14 (каникулы)'!D12</f>
        <v>0</v>
      </c>
      <c r="N12" s="107">
        <f>'прил 15 (раз.образ.)'!D12</f>
        <v>0</v>
      </c>
      <c r="O12" s="151">
        <v>83</v>
      </c>
      <c r="P12" s="151">
        <v>4670</v>
      </c>
      <c r="Q12" s="152">
        <v>6918</v>
      </c>
      <c r="R12" s="152">
        <v>599</v>
      </c>
      <c r="S12" s="152">
        <v>416</v>
      </c>
      <c r="T12" s="108" t="e">
        <f t="shared" si="1"/>
        <v>#REF!</v>
      </c>
      <c r="U12" s="109">
        <f>'т2 (образование)'!D13</f>
        <v>142851</v>
      </c>
      <c r="V12" s="109">
        <f>'т11 (несовершеннолетние)'!D13</f>
        <v>0</v>
      </c>
      <c r="W12" s="110" t="e">
        <f>#REF!</f>
        <v>#REF!</v>
      </c>
      <c r="X12" s="110">
        <v>35</v>
      </c>
      <c r="Y12" s="110">
        <v>2108</v>
      </c>
      <c r="Z12" s="110">
        <v>22440</v>
      </c>
      <c r="AA12" s="110">
        <v>14537</v>
      </c>
      <c r="AB12" s="110">
        <v>5115</v>
      </c>
      <c r="AC12" s="110">
        <v>159</v>
      </c>
      <c r="AD12" s="110">
        <v>105</v>
      </c>
      <c r="AE12" s="110">
        <v>70</v>
      </c>
      <c r="AF12" s="110">
        <v>385</v>
      </c>
      <c r="AG12" s="110">
        <v>12</v>
      </c>
      <c r="AH12" s="114">
        <v>250.4</v>
      </c>
      <c r="AI12" s="108"/>
      <c r="AJ12" s="108">
        <f t="shared" si="2"/>
        <v>6896</v>
      </c>
      <c r="AK12" s="110">
        <v>4006</v>
      </c>
      <c r="AL12" s="110">
        <v>2890</v>
      </c>
      <c r="AM12" s="110">
        <v>0</v>
      </c>
      <c r="AN12" s="110">
        <v>0</v>
      </c>
      <c r="AO12" s="110"/>
      <c r="AP12" s="110"/>
      <c r="AQ12" s="110"/>
      <c r="AR12" s="110"/>
      <c r="AS12" s="115"/>
    </row>
    <row r="13" spans="1:45" ht="18" customHeight="1">
      <c r="A13" s="117" t="s">
        <v>20</v>
      </c>
      <c r="B13" s="103" t="e">
        <f>C13+D13+F13+T13+AJ13</f>
        <v>#REF!</v>
      </c>
      <c r="C13" s="130" t="e">
        <f>#REF!</f>
        <v>#REF!</v>
      </c>
      <c r="D13" s="171" t="e">
        <f>#REF!</f>
        <v>#REF!</v>
      </c>
      <c r="E13" s="131" t="e">
        <f t="shared" si="3"/>
        <v>#REF!</v>
      </c>
      <c r="F13" s="105" t="e">
        <f>SUM(G13:S13)</f>
        <v>#REF!</v>
      </c>
      <c r="G13" s="106">
        <f>'прил 8 (село)'!E13</f>
        <v>706</v>
      </c>
      <c r="H13" s="107">
        <f>'прил 9 (соц пом)'!D13</f>
        <v>0</v>
      </c>
      <c r="I13" s="107">
        <f>'прил 10 (здоровье)'!D13</f>
        <v>0</v>
      </c>
      <c r="J13" s="107">
        <f>'прил 11 (культура)'!D13</f>
        <v>0</v>
      </c>
      <c r="K13" s="107" t="e">
        <f>'прил 12 (жилье на селе)'!#REF!</f>
        <v>#REF!</v>
      </c>
      <c r="L13" s="107">
        <f>'прил 13 (ЖКХ)'!D13</f>
        <v>0</v>
      </c>
      <c r="M13" s="107">
        <f>'прил 14 (каникулы)'!D13</f>
        <v>0</v>
      </c>
      <c r="N13" s="107">
        <f>'прил 15 (раз.образ.)'!D13</f>
        <v>0</v>
      </c>
      <c r="O13" s="151">
        <v>33</v>
      </c>
      <c r="P13" s="151">
        <v>1012</v>
      </c>
      <c r="Q13" s="152">
        <v>2474</v>
      </c>
      <c r="R13" s="152">
        <v>259</v>
      </c>
      <c r="S13" s="152">
        <v>215</v>
      </c>
      <c r="T13" s="108" t="e">
        <f t="shared" si="1"/>
        <v>#REF!</v>
      </c>
      <c r="U13" s="109">
        <f>'т2 (образование)'!D14</f>
        <v>51946</v>
      </c>
      <c r="V13" s="109">
        <f>'т11 (несовершеннолетние)'!D14</f>
        <v>0</v>
      </c>
      <c r="W13" s="110" t="e">
        <f>#REF!</f>
        <v>#REF!</v>
      </c>
      <c r="X13" s="110">
        <v>14</v>
      </c>
      <c r="Y13" s="110">
        <v>1046</v>
      </c>
      <c r="Z13" s="110">
        <v>3619</v>
      </c>
      <c r="AA13" s="110">
        <v>7667</v>
      </c>
      <c r="AB13" s="110">
        <v>2462</v>
      </c>
      <c r="AC13" s="110">
        <v>130</v>
      </c>
      <c r="AD13" s="110">
        <v>118</v>
      </c>
      <c r="AE13" s="110">
        <v>91</v>
      </c>
      <c r="AF13" s="110">
        <v>0</v>
      </c>
      <c r="AG13" s="110">
        <v>5</v>
      </c>
      <c r="AH13" s="114">
        <v>139.3</v>
      </c>
      <c r="AI13" s="108"/>
      <c r="AJ13" s="108">
        <f t="shared" si="2"/>
        <v>4228</v>
      </c>
      <c r="AK13" s="110">
        <v>1714</v>
      </c>
      <c r="AL13" s="110">
        <v>1918</v>
      </c>
      <c r="AM13" s="110">
        <v>0</v>
      </c>
      <c r="AN13" s="110">
        <v>596</v>
      </c>
      <c r="AO13" s="110"/>
      <c r="AP13" s="110"/>
      <c r="AQ13" s="110"/>
      <c r="AR13" s="110"/>
      <c r="AS13" s="115"/>
    </row>
    <row r="14" spans="1:45" ht="18" customHeight="1">
      <c r="A14" s="102" t="s">
        <v>21</v>
      </c>
      <c r="B14" s="103" t="e">
        <f aca="true" t="shared" si="4" ref="B14:B27">C14+D14+F14+T14+AJ14</f>
        <v>#REF!</v>
      </c>
      <c r="C14" s="130" t="e">
        <f>#REF!</f>
        <v>#REF!</v>
      </c>
      <c r="D14" s="171" t="e">
        <f>#REF!</f>
        <v>#REF!</v>
      </c>
      <c r="E14" s="131" t="e">
        <f t="shared" si="3"/>
        <v>#REF!</v>
      </c>
      <c r="F14" s="105" t="e">
        <f aca="true" t="shared" si="5" ref="F14:F28">SUM(G14:S14)</f>
        <v>#REF!</v>
      </c>
      <c r="G14" s="106">
        <f>'прил 8 (село)'!E14</f>
        <v>155</v>
      </c>
      <c r="H14" s="107">
        <f>'прил 9 (соц пом)'!D14</f>
        <v>0</v>
      </c>
      <c r="I14" s="107">
        <f>'прил 10 (здоровье)'!D14</f>
        <v>90</v>
      </c>
      <c r="J14" s="107">
        <f>'прил 11 (культура)'!D14</f>
        <v>0</v>
      </c>
      <c r="K14" s="107" t="e">
        <f>'прил 12 (жилье на селе)'!#REF!</f>
        <v>#REF!</v>
      </c>
      <c r="L14" s="107">
        <f>'прил 13 (ЖКХ)'!D14</f>
        <v>0</v>
      </c>
      <c r="M14" s="107">
        <f>'прил 14 (каникулы)'!D14</f>
        <v>0</v>
      </c>
      <c r="N14" s="107">
        <f>'прил 15 (раз.образ.)'!D14</f>
        <v>0</v>
      </c>
      <c r="O14" s="151">
        <v>117</v>
      </c>
      <c r="P14" s="151">
        <v>1835</v>
      </c>
      <c r="Q14" s="152">
        <v>4625</v>
      </c>
      <c r="R14" s="152">
        <v>734</v>
      </c>
      <c r="S14" s="152">
        <v>394</v>
      </c>
      <c r="T14" s="108">
        <f t="shared" si="1"/>
        <v>149202.1</v>
      </c>
      <c r="U14" s="109">
        <f>'т2 (образование)'!D15</f>
        <v>111162</v>
      </c>
      <c r="V14" s="109">
        <f>'т11 (несовершеннолетние)'!D15</f>
        <v>0</v>
      </c>
      <c r="W14" s="110">
        <v>11053</v>
      </c>
      <c r="X14" s="110">
        <v>26</v>
      </c>
      <c r="Y14" s="110">
        <v>1013</v>
      </c>
      <c r="Z14" s="110">
        <v>8717</v>
      </c>
      <c r="AA14" s="110">
        <v>12552</v>
      </c>
      <c r="AB14" s="110">
        <v>4260</v>
      </c>
      <c r="AC14" s="110">
        <v>145</v>
      </c>
      <c r="AD14" s="110">
        <v>29</v>
      </c>
      <c r="AE14" s="110">
        <v>56</v>
      </c>
      <c r="AF14" s="110">
        <v>0</v>
      </c>
      <c r="AG14" s="110">
        <v>11</v>
      </c>
      <c r="AH14" s="114">
        <v>178.1</v>
      </c>
      <c r="AI14" s="108"/>
      <c r="AJ14" s="108">
        <f t="shared" si="2"/>
        <v>5788</v>
      </c>
      <c r="AK14" s="110">
        <v>3214</v>
      </c>
      <c r="AL14" s="110">
        <v>2574</v>
      </c>
      <c r="AM14" s="110">
        <v>0</v>
      </c>
      <c r="AN14" s="110">
        <v>0</v>
      </c>
      <c r="AO14" s="110"/>
      <c r="AP14" s="110"/>
      <c r="AQ14" s="110"/>
      <c r="AR14" s="110"/>
      <c r="AS14" s="115"/>
    </row>
    <row r="15" spans="1:45" s="120" customFormat="1" ht="18" customHeight="1">
      <c r="A15" s="118" t="s">
        <v>22</v>
      </c>
      <c r="B15" s="103" t="e">
        <f t="shared" si="4"/>
        <v>#REF!</v>
      </c>
      <c r="C15" s="130" t="e">
        <f>#REF!</f>
        <v>#REF!</v>
      </c>
      <c r="D15" s="171" t="e">
        <f>#REF!</f>
        <v>#REF!</v>
      </c>
      <c r="E15" s="132" t="e">
        <f t="shared" si="3"/>
        <v>#REF!</v>
      </c>
      <c r="F15" s="105" t="e">
        <f t="shared" si="5"/>
        <v>#REF!</v>
      </c>
      <c r="G15" s="106">
        <f>'прил 8 (село)'!E15</f>
        <v>767</v>
      </c>
      <c r="H15" s="107">
        <f>'прил 9 (соц пом)'!D15</f>
        <v>0</v>
      </c>
      <c r="I15" s="107">
        <f>'прил 10 (здоровье)'!D15</f>
        <v>0</v>
      </c>
      <c r="J15" s="107">
        <f>'прил 11 (культура)'!D15</f>
        <v>0</v>
      </c>
      <c r="K15" s="107" t="e">
        <f>'прил 12 (жилье на селе)'!#REF!</f>
        <v>#REF!</v>
      </c>
      <c r="L15" s="107">
        <f>'прил 13 (ЖКХ)'!D15</f>
        <v>0</v>
      </c>
      <c r="M15" s="107">
        <f>'прил 14 (каникулы)'!D15</f>
        <v>0</v>
      </c>
      <c r="N15" s="107">
        <f>'прил 15 (раз.образ.)'!D15</f>
        <v>0</v>
      </c>
      <c r="O15" s="151">
        <v>125</v>
      </c>
      <c r="P15" s="151">
        <v>3783</v>
      </c>
      <c r="Q15" s="152">
        <v>7355</v>
      </c>
      <c r="R15" s="152">
        <v>729</v>
      </c>
      <c r="S15" s="152">
        <v>196</v>
      </c>
      <c r="T15" s="108">
        <f t="shared" si="1"/>
        <v>179759.2</v>
      </c>
      <c r="U15" s="109">
        <f>'т2 (образование)'!D16</f>
        <v>138307</v>
      </c>
      <c r="V15" s="109">
        <f>'т11 (несовершеннолетние)'!D16</f>
        <v>0</v>
      </c>
      <c r="W15" s="110">
        <v>10705</v>
      </c>
      <c r="X15" s="110">
        <v>67</v>
      </c>
      <c r="Y15" s="110">
        <v>2166</v>
      </c>
      <c r="Z15" s="110">
        <v>13790</v>
      </c>
      <c r="AA15" s="110">
        <v>6395</v>
      </c>
      <c r="AB15" s="110">
        <v>7097</v>
      </c>
      <c r="AC15" s="110">
        <v>235</v>
      </c>
      <c r="AD15" s="110">
        <v>181</v>
      </c>
      <c r="AE15" s="110">
        <v>142</v>
      </c>
      <c r="AF15" s="110">
        <v>385</v>
      </c>
      <c r="AG15" s="110">
        <v>21</v>
      </c>
      <c r="AH15" s="114">
        <v>268.2</v>
      </c>
      <c r="AI15" s="108"/>
      <c r="AJ15" s="108">
        <f t="shared" si="2"/>
        <v>7541</v>
      </c>
      <c r="AK15" s="110">
        <v>4177</v>
      </c>
      <c r="AL15" s="110">
        <v>2906</v>
      </c>
      <c r="AM15" s="110">
        <v>0</v>
      </c>
      <c r="AN15" s="110">
        <v>458</v>
      </c>
      <c r="AO15" s="110"/>
      <c r="AP15" s="110"/>
      <c r="AQ15" s="110"/>
      <c r="AR15" s="110"/>
      <c r="AS15" s="119"/>
    </row>
    <row r="16" spans="1:45" ht="18" customHeight="1">
      <c r="A16" s="102" t="s">
        <v>23</v>
      </c>
      <c r="B16" s="103" t="e">
        <f t="shared" si="4"/>
        <v>#REF!</v>
      </c>
      <c r="C16" s="130" t="e">
        <f>#REF!</f>
        <v>#REF!</v>
      </c>
      <c r="D16" s="171" t="e">
        <f>#REF!</f>
        <v>#REF!</v>
      </c>
      <c r="E16" s="131" t="e">
        <f t="shared" si="3"/>
        <v>#REF!</v>
      </c>
      <c r="F16" s="105" t="e">
        <f t="shared" si="5"/>
        <v>#REF!</v>
      </c>
      <c r="G16" s="106">
        <f>'прил 8 (село)'!E16</f>
        <v>158</v>
      </c>
      <c r="H16" s="107">
        <f>'прил 9 (соц пом)'!D16</f>
        <v>0</v>
      </c>
      <c r="I16" s="107">
        <f>'прил 10 (здоровье)'!D16</f>
        <v>0</v>
      </c>
      <c r="J16" s="107">
        <f>'прил 11 (культура)'!D16</f>
        <v>0</v>
      </c>
      <c r="K16" s="107" t="e">
        <f>'прил 12 (жилье на селе)'!#REF!</f>
        <v>#REF!</v>
      </c>
      <c r="L16" s="107">
        <f>'прил 13 (ЖКХ)'!D16</f>
        <v>0</v>
      </c>
      <c r="M16" s="107">
        <f>'прил 14 (каникулы)'!D16</f>
        <v>0</v>
      </c>
      <c r="N16" s="107">
        <f>'прил 15 (раз.образ.)'!D16</f>
        <v>0</v>
      </c>
      <c r="O16" s="151">
        <v>50</v>
      </c>
      <c r="P16" s="151">
        <v>1077</v>
      </c>
      <c r="Q16" s="152">
        <v>4804</v>
      </c>
      <c r="R16" s="152">
        <v>281</v>
      </c>
      <c r="S16" s="152">
        <v>122</v>
      </c>
      <c r="T16" s="108">
        <f t="shared" si="1"/>
        <v>86499.4</v>
      </c>
      <c r="U16" s="109">
        <f>'т2 (образование)'!D17</f>
        <v>63107</v>
      </c>
      <c r="V16" s="109">
        <f>'т11 (несовершеннолетние)'!D17</f>
        <v>0</v>
      </c>
      <c r="W16" s="110">
        <v>5353</v>
      </c>
      <c r="X16" s="110">
        <v>24</v>
      </c>
      <c r="Y16" s="110">
        <v>1169</v>
      </c>
      <c r="Z16" s="110">
        <v>8706</v>
      </c>
      <c r="AA16" s="110">
        <v>4889</v>
      </c>
      <c r="AB16" s="110">
        <v>2658</v>
      </c>
      <c r="AC16" s="110">
        <v>138</v>
      </c>
      <c r="AD16" s="110">
        <v>102</v>
      </c>
      <c r="AE16" s="110">
        <v>27</v>
      </c>
      <c r="AF16" s="110">
        <v>0</v>
      </c>
      <c r="AG16" s="110">
        <v>9</v>
      </c>
      <c r="AH16" s="114">
        <v>317.4</v>
      </c>
      <c r="AI16" s="108"/>
      <c r="AJ16" s="108">
        <f t="shared" si="2"/>
        <v>3420</v>
      </c>
      <c r="AK16" s="110">
        <v>2031</v>
      </c>
      <c r="AL16" s="110">
        <v>1389</v>
      </c>
      <c r="AM16" s="110">
        <v>0</v>
      </c>
      <c r="AN16" s="110">
        <v>0</v>
      </c>
      <c r="AO16" s="110"/>
      <c r="AP16" s="110"/>
      <c r="AQ16" s="110"/>
      <c r="AR16" s="110"/>
      <c r="AS16" s="115"/>
    </row>
    <row r="17" spans="1:45" ht="18" customHeight="1">
      <c r="A17" s="102" t="s">
        <v>24</v>
      </c>
      <c r="B17" s="103" t="e">
        <f t="shared" si="4"/>
        <v>#REF!</v>
      </c>
      <c r="C17" s="130" t="e">
        <f>#REF!</f>
        <v>#REF!</v>
      </c>
      <c r="D17" s="171" t="e">
        <f>#REF!</f>
        <v>#REF!</v>
      </c>
      <c r="E17" s="131" t="e">
        <f t="shared" si="3"/>
        <v>#REF!</v>
      </c>
      <c r="F17" s="105" t="e">
        <f t="shared" si="5"/>
        <v>#REF!</v>
      </c>
      <c r="G17" s="106">
        <f>'прил 8 (село)'!E17</f>
        <v>1076</v>
      </c>
      <c r="H17" s="107">
        <f>'прил 9 (соц пом)'!D17</f>
        <v>0</v>
      </c>
      <c r="I17" s="107">
        <f>'прил 10 (здоровье)'!D17</f>
        <v>0</v>
      </c>
      <c r="J17" s="107">
        <f>'прил 11 (культура)'!D17</f>
        <v>0</v>
      </c>
      <c r="K17" s="107" t="e">
        <f>'прил 12 (жилье на селе)'!#REF!</f>
        <v>#REF!</v>
      </c>
      <c r="L17" s="107">
        <f>'прил 13 (ЖКХ)'!D17</f>
        <v>0</v>
      </c>
      <c r="M17" s="107">
        <f>'прил 14 (каникулы)'!D17</f>
        <v>0</v>
      </c>
      <c r="N17" s="107">
        <f>'прил 15 (раз.образ.)'!D17</f>
        <v>0</v>
      </c>
      <c r="O17" s="151">
        <v>50</v>
      </c>
      <c r="P17" s="151">
        <v>2436</v>
      </c>
      <c r="Q17" s="152">
        <v>5791</v>
      </c>
      <c r="R17" s="152">
        <v>375</v>
      </c>
      <c r="S17" s="152">
        <v>381</v>
      </c>
      <c r="T17" s="108">
        <f t="shared" si="1"/>
        <v>153420.7</v>
      </c>
      <c r="U17" s="109">
        <f>'т2 (образование)'!D18</f>
        <v>107492</v>
      </c>
      <c r="V17" s="109">
        <f>'т11 (несовершеннолетние)'!D18</f>
        <v>0</v>
      </c>
      <c r="W17" s="110">
        <v>5287</v>
      </c>
      <c r="X17" s="110">
        <v>34</v>
      </c>
      <c r="Y17" s="110">
        <v>2422</v>
      </c>
      <c r="Z17" s="110">
        <v>24976</v>
      </c>
      <c r="AA17" s="110">
        <v>7021</v>
      </c>
      <c r="AB17" s="110">
        <v>4554</v>
      </c>
      <c r="AC17" s="110">
        <v>232</v>
      </c>
      <c r="AD17" s="110">
        <v>109</v>
      </c>
      <c r="AE17" s="110">
        <v>125</v>
      </c>
      <c r="AF17" s="110">
        <v>769</v>
      </c>
      <c r="AG17" s="110">
        <v>10</v>
      </c>
      <c r="AH17" s="114">
        <v>389.7</v>
      </c>
      <c r="AI17" s="108"/>
      <c r="AJ17" s="108">
        <f t="shared" si="2"/>
        <v>5686</v>
      </c>
      <c r="AK17" s="110">
        <v>2954</v>
      </c>
      <c r="AL17" s="110">
        <v>2732</v>
      </c>
      <c r="AM17" s="110">
        <v>0</v>
      </c>
      <c r="AN17" s="110">
        <v>0</v>
      </c>
      <c r="AO17" s="110"/>
      <c r="AP17" s="110"/>
      <c r="AQ17" s="110"/>
      <c r="AR17" s="110"/>
      <c r="AS17" s="115"/>
    </row>
    <row r="18" spans="1:45" ht="18" customHeight="1">
      <c r="A18" s="102" t="s">
        <v>25</v>
      </c>
      <c r="B18" s="103" t="e">
        <f t="shared" si="4"/>
        <v>#REF!</v>
      </c>
      <c r="C18" s="130" t="e">
        <f>#REF!</f>
        <v>#REF!</v>
      </c>
      <c r="D18" s="171" t="e">
        <f>#REF!</f>
        <v>#REF!</v>
      </c>
      <c r="E18" s="131" t="e">
        <f t="shared" si="3"/>
        <v>#REF!</v>
      </c>
      <c r="F18" s="105" t="e">
        <f t="shared" si="5"/>
        <v>#REF!</v>
      </c>
      <c r="G18" s="106">
        <f>'прил 8 (село)'!E18</f>
        <v>922</v>
      </c>
      <c r="H18" s="107">
        <f>'прил 9 (соц пом)'!D18</f>
        <v>0</v>
      </c>
      <c r="I18" s="107">
        <f>'прил 10 (здоровье)'!D18</f>
        <v>0</v>
      </c>
      <c r="J18" s="107">
        <f>'прил 11 (культура)'!D18</f>
        <v>0</v>
      </c>
      <c r="K18" s="107" t="e">
        <f>'прил 12 (жилье на селе)'!#REF!</f>
        <v>#REF!</v>
      </c>
      <c r="L18" s="107">
        <f>'прил 13 (ЖКХ)'!D18</f>
        <v>0</v>
      </c>
      <c r="M18" s="107">
        <f>'прил 14 (каникулы)'!D18</f>
        <v>0</v>
      </c>
      <c r="N18" s="107">
        <f>'прил 15 (раз.образ.)'!D18</f>
        <v>0</v>
      </c>
      <c r="O18" s="151">
        <v>218</v>
      </c>
      <c r="P18" s="151">
        <v>2806</v>
      </c>
      <c r="Q18" s="152">
        <v>8433</v>
      </c>
      <c r="R18" s="152">
        <v>1044</v>
      </c>
      <c r="S18" s="152">
        <v>434</v>
      </c>
      <c r="T18" s="108">
        <f t="shared" si="1"/>
        <v>204356</v>
      </c>
      <c r="U18" s="109">
        <f>'т2 (образование)'!D19</f>
        <v>144062</v>
      </c>
      <c r="V18" s="109">
        <f>'т11 (несовершеннолетние)'!D19</f>
        <v>0</v>
      </c>
      <c r="W18" s="110">
        <v>10908</v>
      </c>
      <c r="X18" s="110">
        <v>57</v>
      </c>
      <c r="Y18" s="110">
        <v>3846</v>
      </c>
      <c r="Z18" s="110">
        <v>23806</v>
      </c>
      <c r="AA18" s="110">
        <v>13576</v>
      </c>
      <c r="AB18" s="110">
        <v>6602</v>
      </c>
      <c r="AC18" s="110">
        <v>144</v>
      </c>
      <c r="AD18" s="110">
        <v>282</v>
      </c>
      <c r="AE18" s="110">
        <v>131</v>
      </c>
      <c r="AF18" s="110">
        <v>385</v>
      </c>
      <c r="AG18" s="110">
        <v>28</v>
      </c>
      <c r="AH18" s="114">
        <v>529</v>
      </c>
      <c r="AI18" s="108"/>
      <c r="AJ18" s="108">
        <f t="shared" si="2"/>
        <v>8326</v>
      </c>
      <c r="AK18" s="110">
        <v>4307</v>
      </c>
      <c r="AL18" s="110">
        <v>4019</v>
      </c>
      <c r="AM18" s="110">
        <v>0</v>
      </c>
      <c r="AN18" s="110">
        <v>0</v>
      </c>
      <c r="AO18" s="110"/>
      <c r="AP18" s="110"/>
      <c r="AQ18" s="110"/>
      <c r="AR18" s="110"/>
      <c r="AS18" s="115"/>
    </row>
    <row r="19" spans="1:45" ht="18" customHeight="1">
      <c r="A19" s="102" t="s">
        <v>26</v>
      </c>
      <c r="B19" s="103" t="e">
        <f t="shared" si="4"/>
        <v>#REF!</v>
      </c>
      <c r="C19" s="130" t="e">
        <f>#REF!</f>
        <v>#REF!</v>
      </c>
      <c r="D19" s="171" t="e">
        <f>#REF!</f>
        <v>#REF!</v>
      </c>
      <c r="E19" s="131" t="e">
        <f t="shared" si="3"/>
        <v>#REF!</v>
      </c>
      <c r="F19" s="105" t="e">
        <f t="shared" si="5"/>
        <v>#REF!</v>
      </c>
      <c r="G19" s="106">
        <f>'прил 8 (село)'!E19</f>
        <v>1372</v>
      </c>
      <c r="H19" s="107">
        <f>'прил 9 (соц пом)'!D19</f>
        <v>0</v>
      </c>
      <c r="I19" s="107">
        <f>'прил 10 (здоровье)'!D19</f>
        <v>90</v>
      </c>
      <c r="J19" s="107">
        <f>'прил 11 (культура)'!D19</f>
        <v>0</v>
      </c>
      <c r="K19" s="107" t="e">
        <f>'прил 12 (жилье на селе)'!#REF!</f>
        <v>#REF!</v>
      </c>
      <c r="L19" s="107">
        <f>'прил 13 (ЖКХ)'!D19</f>
        <v>0</v>
      </c>
      <c r="M19" s="107">
        <f>'прил 14 (каникулы)'!D19</f>
        <v>0</v>
      </c>
      <c r="N19" s="107">
        <f>'прил 15 (раз.образ.)'!D19</f>
        <v>0</v>
      </c>
      <c r="O19" s="151">
        <v>82</v>
      </c>
      <c r="P19" s="151">
        <v>1203</v>
      </c>
      <c r="Q19" s="152">
        <v>4724</v>
      </c>
      <c r="R19" s="152">
        <v>467</v>
      </c>
      <c r="S19" s="152">
        <v>513</v>
      </c>
      <c r="T19" s="108">
        <f t="shared" si="1"/>
        <v>105830.7</v>
      </c>
      <c r="U19" s="109">
        <f>'т2 (образование)'!D20</f>
        <v>78090</v>
      </c>
      <c r="V19" s="109">
        <f>'т11 (несовершеннолетние)'!D20</f>
        <v>0</v>
      </c>
      <c r="W19" s="110">
        <v>1381</v>
      </c>
      <c r="X19" s="110">
        <v>20</v>
      </c>
      <c r="Y19" s="110">
        <v>3228</v>
      </c>
      <c r="Z19" s="110">
        <v>5191</v>
      </c>
      <c r="AA19" s="110">
        <v>13705</v>
      </c>
      <c r="AB19" s="110">
        <v>3352</v>
      </c>
      <c r="AC19" s="110">
        <v>101</v>
      </c>
      <c r="AD19" s="110">
        <v>354</v>
      </c>
      <c r="AE19" s="110">
        <v>11</v>
      </c>
      <c r="AF19" s="110">
        <v>0</v>
      </c>
      <c r="AG19" s="110">
        <v>8</v>
      </c>
      <c r="AH19" s="114">
        <v>389.7</v>
      </c>
      <c r="AI19" s="108"/>
      <c r="AJ19" s="108">
        <f t="shared" si="2"/>
        <v>12396</v>
      </c>
      <c r="AK19" s="110">
        <v>2407</v>
      </c>
      <c r="AL19" s="110">
        <v>2235</v>
      </c>
      <c r="AM19" s="110">
        <v>0</v>
      </c>
      <c r="AN19" s="110">
        <v>7754</v>
      </c>
      <c r="AO19" s="110"/>
      <c r="AP19" s="110"/>
      <c r="AQ19" s="110"/>
      <c r="AR19" s="110"/>
      <c r="AS19" s="115"/>
    </row>
    <row r="20" spans="1:45" ht="18" customHeight="1">
      <c r="A20" s="102" t="s">
        <v>27</v>
      </c>
      <c r="B20" s="103" t="e">
        <f t="shared" si="4"/>
        <v>#REF!</v>
      </c>
      <c r="C20" s="130" t="e">
        <f>#REF!</f>
        <v>#REF!</v>
      </c>
      <c r="D20" s="171" t="e">
        <f>#REF!</f>
        <v>#REF!</v>
      </c>
      <c r="E20" s="131" t="e">
        <f t="shared" si="3"/>
        <v>#REF!</v>
      </c>
      <c r="F20" s="105" t="e">
        <f t="shared" si="5"/>
        <v>#REF!</v>
      </c>
      <c r="G20" s="106">
        <f>'прил 8 (село)'!E20</f>
        <v>184</v>
      </c>
      <c r="H20" s="107">
        <f>'прил 9 (соц пом)'!D20</f>
        <v>0</v>
      </c>
      <c r="I20" s="107">
        <f>'прил 10 (здоровье)'!D20</f>
        <v>90</v>
      </c>
      <c r="J20" s="107">
        <f>'прил 11 (культура)'!D20</f>
        <v>0</v>
      </c>
      <c r="K20" s="107" t="e">
        <f>'прил 12 (жилье на селе)'!#REF!</f>
        <v>#REF!</v>
      </c>
      <c r="L20" s="107">
        <f>'прил 13 (ЖКХ)'!D20</f>
        <v>0</v>
      </c>
      <c r="M20" s="107">
        <f>'прил 14 (каникулы)'!D20</f>
        <v>0</v>
      </c>
      <c r="N20" s="107">
        <f>'прил 15 (раз.образ.)'!D20</f>
        <v>0</v>
      </c>
      <c r="O20" s="151">
        <v>150</v>
      </c>
      <c r="P20" s="151">
        <v>1770</v>
      </c>
      <c r="Q20" s="152">
        <v>5737</v>
      </c>
      <c r="R20" s="152">
        <v>983</v>
      </c>
      <c r="S20" s="152">
        <v>223</v>
      </c>
      <c r="T20" s="108">
        <f t="shared" si="1"/>
        <v>145693</v>
      </c>
      <c r="U20" s="109">
        <f>'т2 (образование)'!D21</f>
        <v>119334</v>
      </c>
      <c r="V20" s="109">
        <f>'т11 (несовершеннолетние)'!D21</f>
        <v>0</v>
      </c>
      <c r="W20" s="110">
        <v>4210</v>
      </c>
      <c r="X20" s="110">
        <v>47</v>
      </c>
      <c r="Y20" s="110">
        <v>1894</v>
      </c>
      <c r="Z20" s="110">
        <v>6486</v>
      </c>
      <c r="AA20" s="110">
        <v>7684</v>
      </c>
      <c r="AB20" s="110">
        <v>4640</v>
      </c>
      <c r="AC20" s="110">
        <v>151</v>
      </c>
      <c r="AD20" s="110">
        <v>337</v>
      </c>
      <c r="AE20" s="110">
        <v>94</v>
      </c>
      <c r="AF20" s="110">
        <v>385</v>
      </c>
      <c r="AG20" s="110">
        <v>13</v>
      </c>
      <c r="AH20" s="114">
        <v>418</v>
      </c>
      <c r="AI20" s="108"/>
      <c r="AJ20" s="108">
        <f t="shared" si="2"/>
        <v>6243</v>
      </c>
      <c r="AK20" s="110">
        <v>3661</v>
      </c>
      <c r="AL20" s="110">
        <v>2582</v>
      </c>
      <c r="AM20" s="110">
        <v>0</v>
      </c>
      <c r="AN20" s="110">
        <v>0</v>
      </c>
      <c r="AO20" s="110"/>
      <c r="AP20" s="110"/>
      <c r="AQ20" s="110"/>
      <c r="AR20" s="110"/>
      <c r="AS20" s="115"/>
    </row>
    <row r="21" spans="1:45" ht="18" customHeight="1">
      <c r="A21" s="102" t="s">
        <v>28</v>
      </c>
      <c r="B21" s="103" t="e">
        <f t="shared" si="4"/>
        <v>#REF!</v>
      </c>
      <c r="C21" s="130" t="e">
        <f>#REF!</f>
        <v>#REF!</v>
      </c>
      <c r="D21" s="171" t="e">
        <f>#REF!</f>
        <v>#REF!</v>
      </c>
      <c r="E21" s="131" t="e">
        <f t="shared" si="3"/>
        <v>#REF!</v>
      </c>
      <c r="F21" s="105" t="e">
        <f t="shared" si="5"/>
        <v>#REF!</v>
      </c>
      <c r="G21" s="106">
        <f>'прил 8 (село)'!E21</f>
        <v>299</v>
      </c>
      <c r="H21" s="107">
        <f>'прил 9 (соц пом)'!D21</f>
        <v>0</v>
      </c>
      <c r="I21" s="107">
        <f>'прил 10 (здоровье)'!D21</f>
        <v>0</v>
      </c>
      <c r="J21" s="107">
        <f>'прил 11 (культура)'!D21</f>
        <v>0</v>
      </c>
      <c r="K21" s="107" t="e">
        <f>'прил 12 (жилье на селе)'!#REF!</f>
        <v>#REF!</v>
      </c>
      <c r="L21" s="107">
        <f>'прил 13 (ЖКХ)'!D21</f>
        <v>0</v>
      </c>
      <c r="M21" s="107">
        <f>'прил 14 (каникулы)'!D21</f>
        <v>0</v>
      </c>
      <c r="N21" s="107">
        <f>'прил 15 (раз.образ.)'!D21</f>
        <v>0</v>
      </c>
      <c r="O21" s="151">
        <v>88</v>
      </c>
      <c r="P21" s="151">
        <v>1886</v>
      </c>
      <c r="Q21" s="152">
        <v>3585</v>
      </c>
      <c r="R21" s="152">
        <v>454</v>
      </c>
      <c r="S21" s="152">
        <v>405</v>
      </c>
      <c r="T21" s="108">
        <f t="shared" si="1"/>
        <v>117454.5</v>
      </c>
      <c r="U21" s="109">
        <f>'т2 (образование)'!D22</f>
        <v>80733</v>
      </c>
      <c r="V21" s="109">
        <f>'т11 (несовершеннолетние)'!D22</f>
        <v>0</v>
      </c>
      <c r="W21" s="110">
        <v>5812</v>
      </c>
      <c r="X21" s="110">
        <v>37</v>
      </c>
      <c r="Y21" s="110">
        <v>1623</v>
      </c>
      <c r="Z21" s="110">
        <v>13680</v>
      </c>
      <c r="AA21" s="110">
        <v>10478</v>
      </c>
      <c r="AB21" s="110">
        <v>3762</v>
      </c>
      <c r="AC21" s="110">
        <v>196</v>
      </c>
      <c r="AD21" s="110">
        <v>219</v>
      </c>
      <c r="AE21" s="110">
        <v>89</v>
      </c>
      <c r="AF21" s="110">
        <v>385</v>
      </c>
      <c r="AG21" s="110">
        <v>12</v>
      </c>
      <c r="AH21" s="114">
        <v>428.5</v>
      </c>
      <c r="AI21" s="108"/>
      <c r="AJ21" s="108">
        <f t="shared" si="2"/>
        <v>4931</v>
      </c>
      <c r="AK21" s="110">
        <v>2744</v>
      </c>
      <c r="AL21" s="110">
        <v>2187</v>
      </c>
      <c r="AM21" s="110">
        <v>0</v>
      </c>
      <c r="AN21" s="110">
        <v>0</v>
      </c>
      <c r="AO21" s="110"/>
      <c r="AP21" s="110"/>
      <c r="AQ21" s="110"/>
      <c r="AR21" s="110"/>
      <c r="AS21" s="115"/>
    </row>
    <row r="22" spans="1:45" ht="18" customHeight="1">
      <c r="A22" s="102" t="s">
        <v>29</v>
      </c>
      <c r="B22" s="103" t="e">
        <f t="shared" si="4"/>
        <v>#REF!</v>
      </c>
      <c r="C22" s="130" t="e">
        <f>#REF!</f>
        <v>#REF!</v>
      </c>
      <c r="D22" s="171" t="e">
        <f>#REF!</f>
        <v>#REF!</v>
      </c>
      <c r="E22" s="131" t="e">
        <f t="shared" si="3"/>
        <v>#REF!</v>
      </c>
      <c r="F22" s="105" t="e">
        <f t="shared" si="5"/>
        <v>#REF!</v>
      </c>
      <c r="G22" s="106">
        <f>'прил 8 (село)'!E22</f>
        <v>626</v>
      </c>
      <c r="H22" s="107">
        <f>'прил 9 (соц пом)'!D22</f>
        <v>0</v>
      </c>
      <c r="I22" s="107">
        <f>'прил 10 (здоровье)'!D22</f>
        <v>0</v>
      </c>
      <c r="J22" s="107">
        <f>'прил 11 (культура)'!D22</f>
        <v>0</v>
      </c>
      <c r="K22" s="107" t="e">
        <f>'прил 12 (жилье на селе)'!#REF!</f>
        <v>#REF!</v>
      </c>
      <c r="L22" s="107">
        <f>'прил 13 (ЖКХ)'!D22</f>
        <v>0</v>
      </c>
      <c r="M22" s="107">
        <f>'прил 14 (каникулы)'!D22</f>
        <v>0</v>
      </c>
      <c r="N22" s="107">
        <f>'прил 15 (раз.образ.)'!D22</f>
        <v>0</v>
      </c>
      <c r="O22" s="151">
        <v>50</v>
      </c>
      <c r="P22" s="151">
        <v>1453</v>
      </c>
      <c r="Q22" s="152">
        <v>4817</v>
      </c>
      <c r="R22" s="152">
        <v>635</v>
      </c>
      <c r="S22" s="152">
        <v>242</v>
      </c>
      <c r="T22" s="108">
        <f t="shared" si="1"/>
        <v>156343.6</v>
      </c>
      <c r="U22" s="109">
        <f>'т2 (образование)'!D23</f>
        <v>125072</v>
      </c>
      <c r="V22" s="109">
        <f>'т11 (несовершеннолетние)'!D23</f>
        <v>0</v>
      </c>
      <c r="W22" s="110">
        <v>3445</v>
      </c>
      <c r="X22" s="110">
        <v>39</v>
      </c>
      <c r="Y22" s="110">
        <v>3270</v>
      </c>
      <c r="Z22" s="110">
        <v>10209</v>
      </c>
      <c r="AA22" s="110">
        <v>8076</v>
      </c>
      <c r="AB22" s="110">
        <v>4571</v>
      </c>
      <c r="AC22" s="110">
        <v>169</v>
      </c>
      <c r="AD22" s="110">
        <v>342</v>
      </c>
      <c r="AE22" s="110">
        <v>125</v>
      </c>
      <c r="AF22" s="110">
        <v>385</v>
      </c>
      <c r="AG22" s="110">
        <v>11</v>
      </c>
      <c r="AH22" s="114">
        <v>629.6</v>
      </c>
      <c r="AI22" s="108"/>
      <c r="AJ22" s="108">
        <f t="shared" si="2"/>
        <v>5760</v>
      </c>
      <c r="AK22" s="110">
        <v>3286</v>
      </c>
      <c r="AL22" s="110">
        <v>2474</v>
      </c>
      <c r="AM22" s="110">
        <v>0</v>
      </c>
      <c r="AN22" s="110">
        <v>0</v>
      </c>
      <c r="AO22" s="110"/>
      <c r="AP22" s="110"/>
      <c r="AQ22" s="110"/>
      <c r="AR22" s="110"/>
      <c r="AS22" s="115"/>
    </row>
    <row r="23" spans="1:45" ht="18" customHeight="1">
      <c r="A23" s="102" t="s">
        <v>30</v>
      </c>
      <c r="B23" s="103" t="e">
        <f t="shared" si="4"/>
        <v>#REF!</v>
      </c>
      <c r="C23" s="130" t="e">
        <f>#REF!</f>
        <v>#REF!</v>
      </c>
      <c r="D23" s="171" t="e">
        <f>#REF!</f>
        <v>#REF!</v>
      </c>
      <c r="E23" s="131" t="e">
        <f t="shared" si="3"/>
        <v>#REF!</v>
      </c>
      <c r="F23" s="105" t="e">
        <f t="shared" si="5"/>
        <v>#REF!</v>
      </c>
      <c r="G23" s="106">
        <f>'прил 8 (село)'!E23</f>
        <v>752</v>
      </c>
      <c r="H23" s="107">
        <f>'прил 9 (соц пом)'!D23</f>
        <v>0</v>
      </c>
      <c r="I23" s="107">
        <f>'прил 10 (здоровье)'!D23</f>
        <v>90</v>
      </c>
      <c r="J23" s="107">
        <f>'прил 11 (культура)'!D23</f>
        <v>0</v>
      </c>
      <c r="K23" s="107" t="e">
        <f>'прил 12 (жилье на селе)'!#REF!</f>
        <v>#REF!</v>
      </c>
      <c r="L23" s="107">
        <f>'прил 13 (ЖКХ)'!D23</f>
        <v>0</v>
      </c>
      <c r="M23" s="107">
        <f>'прил 14 (каникулы)'!D23</f>
        <v>0</v>
      </c>
      <c r="N23" s="107">
        <f>'прил 15 (раз.образ.)'!D23</f>
        <v>0</v>
      </c>
      <c r="O23" s="151">
        <v>88</v>
      </c>
      <c r="P23" s="151">
        <v>1061</v>
      </c>
      <c r="Q23" s="152">
        <v>2342</v>
      </c>
      <c r="R23" s="152">
        <v>227</v>
      </c>
      <c r="S23" s="152">
        <v>314</v>
      </c>
      <c r="T23" s="108">
        <f t="shared" si="1"/>
        <v>87288</v>
      </c>
      <c r="U23" s="109">
        <f>'т2 (образование)'!D24</f>
        <v>65332</v>
      </c>
      <c r="V23" s="109">
        <f>'т11 (несовершеннолетние)'!D24</f>
        <v>0</v>
      </c>
      <c r="W23" s="110">
        <v>3584</v>
      </c>
      <c r="X23" s="110">
        <v>39</v>
      </c>
      <c r="Y23" s="110">
        <v>1540</v>
      </c>
      <c r="Z23" s="110">
        <v>5248</v>
      </c>
      <c r="AA23" s="110">
        <v>6972</v>
      </c>
      <c r="AB23" s="110">
        <v>3218</v>
      </c>
      <c r="AC23" s="110">
        <v>156</v>
      </c>
      <c r="AD23" s="110">
        <v>249</v>
      </c>
      <c r="AE23" s="110">
        <v>94</v>
      </c>
      <c r="AF23" s="110">
        <v>385</v>
      </c>
      <c r="AG23" s="110">
        <v>9</v>
      </c>
      <c r="AH23" s="114">
        <v>462</v>
      </c>
      <c r="AI23" s="108"/>
      <c r="AJ23" s="108">
        <f t="shared" si="2"/>
        <v>4423</v>
      </c>
      <c r="AK23" s="110">
        <v>2207</v>
      </c>
      <c r="AL23" s="110">
        <v>2216</v>
      </c>
      <c r="AM23" s="110">
        <v>0</v>
      </c>
      <c r="AN23" s="110">
        <v>0</v>
      </c>
      <c r="AO23" s="110"/>
      <c r="AP23" s="110"/>
      <c r="AQ23" s="110"/>
      <c r="AR23" s="110"/>
      <c r="AS23" s="115"/>
    </row>
    <row r="24" spans="1:45" ht="18" customHeight="1">
      <c r="A24" s="102" t="s">
        <v>31</v>
      </c>
      <c r="B24" s="103" t="e">
        <f t="shared" si="4"/>
        <v>#REF!</v>
      </c>
      <c r="C24" s="130" t="e">
        <f>#REF!</f>
        <v>#REF!</v>
      </c>
      <c r="D24" s="171" t="e">
        <f>#REF!</f>
        <v>#REF!</v>
      </c>
      <c r="E24" s="131" t="e">
        <f t="shared" si="3"/>
        <v>#REF!</v>
      </c>
      <c r="F24" s="105" t="e">
        <f t="shared" si="5"/>
        <v>#REF!</v>
      </c>
      <c r="G24" s="106">
        <f>'прил 8 (село)'!E24</f>
        <v>461</v>
      </c>
      <c r="H24" s="107">
        <f>'прил 9 (соц пом)'!D24</f>
        <v>0</v>
      </c>
      <c r="I24" s="107">
        <f>'прил 10 (здоровье)'!D24</f>
        <v>0</v>
      </c>
      <c r="J24" s="107">
        <f>'прил 11 (культура)'!D24</f>
        <v>0</v>
      </c>
      <c r="K24" s="107" t="e">
        <f>'прил 12 (жилье на селе)'!#REF!</f>
        <v>#REF!</v>
      </c>
      <c r="L24" s="107">
        <f>'прил 13 (ЖКХ)'!D24</f>
        <v>0</v>
      </c>
      <c r="M24" s="107">
        <f>'прил 14 (каникулы)'!D24</f>
        <v>0</v>
      </c>
      <c r="N24" s="107">
        <f>'прил 15 (раз.образ.)'!D24</f>
        <v>0</v>
      </c>
      <c r="O24" s="151">
        <v>96</v>
      </c>
      <c r="P24" s="151">
        <v>2441</v>
      </c>
      <c r="Q24" s="152">
        <v>6697</v>
      </c>
      <c r="R24" s="152">
        <v>687</v>
      </c>
      <c r="S24" s="152">
        <v>273</v>
      </c>
      <c r="T24" s="108">
        <f t="shared" si="1"/>
        <v>191714.7</v>
      </c>
      <c r="U24" s="109">
        <f>'т2 (образование)'!D25</f>
        <v>148536</v>
      </c>
      <c r="V24" s="109">
        <f>'т11 (несовершеннолетние)'!D25</f>
        <v>0</v>
      </c>
      <c r="W24" s="110">
        <v>11665</v>
      </c>
      <c r="X24" s="110">
        <v>42</v>
      </c>
      <c r="Y24" s="110">
        <v>3055</v>
      </c>
      <c r="Z24" s="110">
        <v>11219</v>
      </c>
      <c r="AA24" s="110">
        <v>10696</v>
      </c>
      <c r="AB24" s="110">
        <v>5055</v>
      </c>
      <c r="AC24" s="110">
        <v>283</v>
      </c>
      <c r="AD24" s="110">
        <v>199</v>
      </c>
      <c r="AE24" s="110">
        <v>178</v>
      </c>
      <c r="AF24" s="110">
        <v>385</v>
      </c>
      <c r="AG24" s="110">
        <v>12</v>
      </c>
      <c r="AH24" s="114">
        <v>389.7</v>
      </c>
      <c r="AI24" s="108"/>
      <c r="AJ24" s="108">
        <f t="shared" si="2"/>
        <v>8586</v>
      </c>
      <c r="AK24" s="110">
        <v>4035</v>
      </c>
      <c r="AL24" s="110">
        <v>2944</v>
      </c>
      <c r="AM24" s="110">
        <v>0</v>
      </c>
      <c r="AN24" s="110">
        <v>1607</v>
      </c>
      <c r="AO24" s="110"/>
      <c r="AP24" s="110"/>
      <c r="AQ24" s="110"/>
      <c r="AR24" s="110"/>
      <c r="AS24" s="115"/>
    </row>
    <row r="25" spans="1:45" ht="18" customHeight="1">
      <c r="A25" s="102" t="s">
        <v>32</v>
      </c>
      <c r="B25" s="103" t="e">
        <f t="shared" si="4"/>
        <v>#REF!</v>
      </c>
      <c r="C25" s="130" t="e">
        <f>#REF!</f>
        <v>#REF!</v>
      </c>
      <c r="D25" s="171" t="e">
        <f>#REF!</f>
        <v>#REF!</v>
      </c>
      <c r="E25" s="131" t="e">
        <f t="shared" si="3"/>
        <v>#REF!</v>
      </c>
      <c r="F25" s="105" t="e">
        <f t="shared" si="5"/>
        <v>#REF!</v>
      </c>
      <c r="G25" s="106">
        <f>'прил 8 (село)'!E25</f>
        <v>1033</v>
      </c>
      <c r="H25" s="107">
        <f>'прил 9 (соц пом)'!D25</f>
        <v>0</v>
      </c>
      <c r="I25" s="107">
        <f>'прил 10 (здоровье)'!D25</f>
        <v>0</v>
      </c>
      <c r="J25" s="107">
        <f>'прил 11 (культура)'!D25</f>
        <v>0</v>
      </c>
      <c r="K25" s="107" t="e">
        <f>'прил 12 (жилье на селе)'!#REF!</f>
        <v>#REF!</v>
      </c>
      <c r="L25" s="107">
        <f>'прил 13 (ЖКХ)'!D25</f>
        <v>0</v>
      </c>
      <c r="M25" s="107">
        <f>'прил 14 (каникулы)'!D25</f>
        <v>0</v>
      </c>
      <c r="N25" s="107">
        <f>'прил 15 (раз.образ.)'!D25</f>
        <v>0</v>
      </c>
      <c r="O25" s="151">
        <v>218</v>
      </c>
      <c r="P25" s="151">
        <v>4088</v>
      </c>
      <c r="Q25" s="152">
        <v>5676</v>
      </c>
      <c r="R25" s="152">
        <v>885</v>
      </c>
      <c r="S25" s="152">
        <v>664</v>
      </c>
      <c r="T25" s="108">
        <f t="shared" si="1"/>
        <v>226843</v>
      </c>
      <c r="U25" s="109">
        <f>'т2 (образование)'!D26</f>
        <v>143356</v>
      </c>
      <c r="V25" s="109">
        <f>'т11 (несовершеннолетние)'!D26</f>
        <v>0</v>
      </c>
      <c r="W25" s="110">
        <v>21675</v>
      </c>
      <c r="X25" s="110">
        <v>70</v>
      </c>
      <c r="Y25" s="110">
        <v>2372</v>
      </c>
      <c r="Z25" s="110">
        <v>28761</v>
      </c>
      <c r="AA25" s="110">
        <v>20721</v>
      </c>
      <c r="AB25" s="110">
        <v>8233</v>
      </c>
      <c r="AC25" s="110">
        <v>235</v>
      </c>
      <c r="AD25" s="110">
        <v>207</v>
      </c>
      <c r="AE25" s="110">
        <v>51</v>
      </c>
      <c r="AF25" s="110">
        <v>769</v>
      </c>
      <c r="AG25" s="110">
        <v>42</v>
      </c>
      <c r="AH25" s="114">
        <v>351</v>
      </c>
      <c r="AI25" s="108"/>
      <c r="AJ25" s="108">
        <f t="shared" si="2"/>
        <v>18180</v>
      </c>
      <c r="AK25" s="110">
        <v>4897</v>
      </c>
      <c r="AL25" s="110">
        <v>3698</v>
      </c>
      <c r="AM25" s="110">
        <v>0</v>
      </c>
      <c r="AN25" s="110">
        <v>9585</v>
      </c>
      <c r="AO25" s="110"/>
      <c r="AP25" s="110"/>
      <c r="AQ25" s="110"/>
      <c r="AR25" s="110"/>
      <c r="AS25" s="115"/>
    </row>
    <row r="26" spans="1:45" ht="18" customHeight="1">
      <c r="A26" s="102" t="s">
        <v>34</v>
      </c>
      <c r="B26" s="103" t="e">
        <f t="shared" si="4"/>
        <v>#REF!</v>
      </c>
      <c r="C26" s="130" t="e">
        <f>#REF!</f>
        <v>#REF!</v>
      </c>
      <c r="D26" s="171" t="e">
        <f>#REF!</f>
        <v>#REF!</v>
      </c>
      <c r="E26" s="131" t="e">
        <f t="shared" si="3"/>
        <v>#REF!</v>
      </c>
      <c r="F26" s="105" t="e">
        <f t="shared" si="5"/>
        <v>#REF!</v>
      </c>
      <c r="G26" s="106">
        <f>'прил 8 (село)'!E26</f>
        <v>0</v>
      </c>
      <c r="H26" s="107">
        <f>'прил 9 (соц пом)'!D26</f>
        <v>0</v>
      </c>
      <c r="I26" s="107">
        <f>'прил 10 (здоровье)'!D26</f>
        <v>0</v>
      </c>
      <c r="J26" s="107">
        <f>'прил 11 (культура)'!D26</f>
        <v>0</v>
      </c>
      <c r="K26" s="107" t="e">
        <f>'прил 12 (жилье на селе)'!#REF!</f>
        <v>#REF!</v>
      </c>
      <c r="L26" s="107">
        <f>'прил 13 (ЖКХ)'!D26</f>
        <v>0</v>
      </c>
      <c r="M26" s="107">
        <f>'прил 14 (каникулы)'!D26</f>
        <v>0</v>
      </c>
      <c r="N26" s="107">
        <f>'прил 15 (раз.образ.)'!D26</f>
        <v>0</v>
      </c>
      <c r="O26" s="151">
        <v>237</v>
      </c>
      <c r="P26" s="151">
        <v>2475</v>
      </c>
      <c r="Q26" s="152">
        <v>4229</v>
      </c>
      <c r="R26" s="152">
        <v>555</v>
      </c>
      <c r="S26" s="152">
        <v>216</v>
      </c>
      <c r="T26" s="108">
        <f t="shared" si="1"/>
        <v>165014.2</v>
      </c>
      <c r="U26" s="109">
        <f>'т2 (образование)'!D27</f>
        <v>104320</v>
      </c>
      <c r="V26" s="109">
        <f>'т11 (несовершеннолетние)'!D27</f>
        <v>0</v>
      </c>
      <c r="W26" s="110">
        <v>20108</v>
      </c>
      <c r="X26" s="110">
        <v>40</v>
      </c>
      <c r="Y26" s="110">
        <v>1491</v>
      </c>
      <c r="Z26" s="110">
        <v>18029</v>
      </c>
      <c r="AA26" s="110">
        <v>14192</v>
      </c>
      <c r="AB26" s="110">
        <v>5385</v>
      </c>
      <c r="AC26" s="110">
        <v>185</v>
      </c>
      <c r="AD26" s="110">
        <v>64</v>
      </c>
      <c r="AE26" s="110">
        <v>100</v>
      </c>
      <c r="AF26" s="110">
        <v>769</v>
      </c>
      <c r="AG26" s="110">
        <v>42</v>
      </c>
      <c r="AH26" s="114">
        <v>289.2</v>
      </c>
      <c r="AI26" s="108"/>
      <c r="AJ26" s="108">
        <f t="shared" si="2"/>
        <v>5896</v>
      </c>
      <c r="AK26" s="110">
        <v>3285</v>
      </c>
      <c r="AL26" s="110">
        <v>2611</v>
      </c>
      <c r="AM26" s="110">
        <v>0</v>
      </c>
      <c r="AN26" s="110">
        <v>0</v>
      </c>
      <c r="AO26" s="110"/>
      <c r="AP26" s="110"/>
      <c r="AQ26" s="110"/>
      <c r="AR26" s="110"/>
      <c r="AS26" s="115"/>
    </row>
    <row r="27" spans="1:45" ht="18" customHeight="1">
      <c r="A27" s="102" t="s">
        <v>33</v>
      </c>
      <c r="B27" s="103" t="e">
        <f t="shared" si="4"/>
        <v>#REF!</v>
      </c>
      <c r="C27" s="130" t="e">
        <f>#REF!</f>
        <v>#REF!</v>
      </c>
      <c r="D27" s="171" t="e">
        <f>#REF!</f>
        <v>#REF!</v>
      </c>
      <c r="E27" s="131" t="e">
        <f t="shared" si="3"/>
        <v>#REF!</v>
      </c>
      <c r="F27" s="105" t="e">
        <f t="shared" si="5"/>
        <v>#REF!</v>
      </c>
      <c r="G27" s="106">
        <f>'прил 8 (село)'!E27</f>
        <v>256</v>
      </c>
      <c r="H27" s="107">
        <f>'прил 9 (соц пом)'!D27</f>
        <v>0</v>
      </c>
      <c r="I27" s="107">
        <f>'прил 10 (здоровье)'!D27</f>
        <v>0</v>
      </c>
      <c r="J27" s="107">
        <f>'прил 11 (культура)'!D27</f>
        <v>0</v>
      </c>
      <c r="K27" s="107" t="e">
        <f>'прил 12 (жилье на селе)'!#REF!</f>
        <v>#REF!</v>
      </c>
      <c r="L27" s="107">
        <f>'прил 13 (ЖКХ)'!D27</f>
        <v>0</v>
      </c>
      <c r="M27" s="107">
        <f>'прил 14 (каникулы)'!D27</f>
        <v>0</v>
      </c>
      <c r="N27" s="107">
        <f>'прил 15 (раз.образ.)'!D27</f>
        <v>0</v>
      </c>
      <c r="O27" s="151">
        <v>50</v>
      </c>
      <c r="P27" s="151">
        <v>1978</v>
      </c>
      <c r="Q27" s="152">
        <v>5154</v>
      </c>
      <c r="R27" s="152">
        <v>434</v>
      </c>
      <c r="S27" s="152">
        <v>416</v>
      </c>
      <c r="T27" s="108">
        <f t="shared" si="1"/>
        <v>142607.4</v>
      </c>
      <c r="U27" s="109">
        <f>'т2 (образование)'!D28</f>
        <v>108933</v>
      </c>
      <c r="V27" s="109">
        <f>'т11 (несовершеннолетние)'!D28</f>
        <v>0</v>
      </c>
      <c r="W27" s="110">
        <v>3158</v>
      </c>
      <c r="X27" s="110">
        <v>44</v>
      </c>
      <c r="Y27" s="110">
        <v>1754</v>
      </c>
      <c r="Z27" s="110">
        <v>14191</v>
      </c>
      <c r="AA27" s="110">
        <v>9415</v>
      </c>
      <c r="AB27" s="110">
        <v>3845</v>
      </c>
      <c r="AC27" s="110">
        <v>163</v>
      </c>
      <c r="AD27" s="110">
        <v>333</v>
      </c>
      <c r="AE27" s="110">
        <v>125</v>
      </c>
      <c r="AF27" s="110">
        <v>385</v>
      </c>
      <c r="AG27" s="110">
        <v>11</v>
      </c>
      <c r="AH27" s="114">
        <v>250.4</v>
      </c>
      <c r="AI27" s="108"/>
      <c r="AJ27" s="108">
        <f t="shared" si="2"/>
        <v>5440</v>
      </c>
      <c r="AK27" s="110">
        <v>2818</v>
      </c>
      <c r="AL27" s="110">
        <v>2622</v>
      </c>
      <c r="AM27" s="110">
        <v>0</v>
      </c>
      <c r="AN27" s="110">
        <v>0</v>
      </c>
      <c r="AO27" s="110"/>
      <c r="AP27" s="110"/>
      <c r="AQ27" s="110"/>
      <c r="AR27" s="110"/>
      <c r="AS27" s="115"/>
    </row>
    <row r="28" spans="1:45" s="133" customFormat="1" ht="18" customHeight="1" thickBot="1">
      <c r="A28" s="153" t="s">
        <v>213</v>
      </c>
      <c r="B28" s="170" t="e">
        <f>C28+D28+F28+T28+AJ28+AI28</f>
        <v>#REF!</v>
      </c>
      <c r="C28" s="154"/>
      <c r="D28" s="155"/>
      <c r="E28" s="156" t="e">
        <f>F28+T28+AS28</f>
        <v>#REF!</v>
      </c>
      <c r="F28" s="157">
        <f t="shared" si="5"/>
        <v>5000</v>
      </c>
      <c r="G28" s="158"/>
      <c r="H28" s="159"/>
      <c r="I28" s="159"/>
      <c r="J28" s="159"/>
      <c r="K28" s="159"/>
      <c r="L28" s="159"/>
      <c r="M28" s="159"/>
      <c r="N28" s="159">
        <v>5000</v>
      </c>
      <c r="O28" s="160"/>
      <c r="P28" s="160"/>
      <c r="Q28" s="161"/>
      <c r="R28" s="161"/>
      <c r="S28" s="161"/>
      <c r="T28" s="168" t="e">
        <f t="shared" si="1"/>
        <v>#REF!</v>
      </c>
      <c r="U28" s="162">
        <v>99302</v>
      </c>
      <c r="V28" s="162">
        <v>268</v>
      </c>
      <c r="W28" s="163" t="e">
        <f>#REF!+#REF!</f>
        <v>#REF!</v>
      </c>
      <c r="X28" s="163">
        <v>61</v>
      </c>
      <c r="Y28" s="163">
        <v>1798</v>
      </c>
      <c r="Z28" s="163">
        <v>16132</v>
      </c>
      <c r="AA28" s="163">
        <v>11858</v>
      </c>
      <c r="AB28" s="163"/>
      <c r="AC28" s="163">
        <v>190</v>
      </c>
      <c r="AD28" s="163">
        <v>172</v>
      </c>
      <c r="AE28" s="163">
        <v>107</v>
      </c>
      <c r="AF28" s="163">
        <v>424</v>
      </c>
      <c r="AG28" s="163"/>
      <c r="AH28" s="164"/>
      <c r="AI28" s="168" t="e">
        <f>#REF!</f>
        <v>#REF!</v>
      </c>
      <c r="AJ28" s="168" t="e">
        <f>SUM(AK28:AR28)</f>
        <v>#REF!</v>
      </c>
      <c r="AK28" s="163"/>
      <c r="AL28" s="163"/>
      <c r="AM28" s="163"/>
      <c r="AN28" s="163"/>
      <c r="AO28" s="163" t="e">
        <f>#REF!</f>
        <v>#REF!</v>
      </c>
      <c r="AP28" s="163" t="e">
        <f>#REF!</f>
        <v>#REF!</v>
      </c>
      <c r="AQ28" s="163" t="e">
        <f>#REF!</f>
        <v>#REF!</v>
      </c>
      <c r="AR28" s="163"/>
      <c r="AS28" s="165"/>
    </row>
    <row r="29" spans="1:45" ht="16.5" thickBot="1">
      <c r="A29" s="121" t="s">
        <v>12</v>
      </c>
      <c r="B29" s="122" t="e">
        <f>SUM(B9:B28)</f>
        <v>#REF!</v>
      </c>
      <c r="C29" s="123" t="e">
        <f>SUM(C9:C27)</f>
        <v>#REF!</v>
      </c>
      <c r="D29" s="123" t="e">
        <f>SUM(D9:D27)</f>
        <v>#REF!</v>
      </c>
      <c r="E29" s="124" t="e">
        <f>SUM(E9:E28)</f>
        <v>#REF!</v>
      </c>
      <c r="F29" s="125" t="e">
        <f>SUM(F9:F28)</f>
        <v>#REF!</v>
      </c>
      <c r="G29" s="125">
        <f aca="true" t="shared" si="6" ref="G29:S29">SUM(G9:G27)</f>
        <v>9120</v>
      </c>
      <c r="H29" s="125">
        <f t="shared" si="6"/>
        <v>0</v>
      </c>
      <c r="I29" s="125">
        <f t="shared" si="6"/>
        <v>360</v>
      </c>
      <c r="J29" s="125">
        <f t="shared" si="6"/>
        <v>0</v>
      </c>
      <c r="K29" s="125" t="e">
        <f t="shared" si="6"/>
        <v>#REF!</v>
      </c>
      <c r="L29" s="125">
        <f t="shared" si="6"/>
        <v>0</v>
      </c>
      <c r="M29" s="125">
        <f t="shared" si="6"/>
        <v>0</v>
      </c>
      <c r="N29" s="125">
        <f>SUM(N9:N27)+N28</f>
        <v>5000</v>
      </c>
      <c r="O29" s="125">
        <f t="shared" si="6"/>
        <v>3664</v>
      </c>
      <c r="P29" s="125">
        <f t="shared" si="6"/>
        <v>47467</v>
      </c>
      <c r="Q29" s="125">
        <f t="shared" si="6"/>
        <v>121356</v>
      </c>
      <c r="R29" s="125">
        <f t="shared" si="6"/>
        <v>11538</v>
      </c>
      <c r="S29" s="125">
        <f t="shared" si="6"/>
        <v>6503</v>
      </c>
      <c r="T29" s="169" t="e">
        <f aca="true" t="shared" si="7" ref="T29:AS29">SUM(T9:T28)</f>
        <v>#REF!</v>
      </c>
      <c r="U29" s="126">
        <f t="shared" si="7"/>
        <v>2526335</v>
      </c>
      <c r="V29" s="126">
        <f t="shared" si="7"/>
        <v>268</v>
      </c>
      <c r="W29" s="126" t="e">
        <f t="shared" si="7"/>
        <v>#REF!</v>
      </c>
      <c r="X29" s="126" t="e">
        <f t="shared" si="7"/>
        <v>#REF!</v>
      </c>
      <c r="Y29" s="126">
        <f t="shared" si="7"/>
        <v>35984</v>
      </c>
      <c r="Z29" s="126">
        <f t="shared" si="7"/>
        <v>322652</v>
      </c>
      <c r="AA29" s="126">
        <f t="shared" si="7"/>
        <v>237217</v>
      </c>
      <c r="AB29" s="126">
        <f t="shared" si="7"/>
        <v>74809</v>
      </c>
      <c r="AC29" s="126">
        <f t="shared" si="7"/>
        <v>3813</v>
      </c>
      <c r="AD29" s="126">
        <f t="shared" si="7"/>
        <v>3407</v>
      </c>
      <c r="AE29" s="126">
        <f t="shared" si="7"/>
        <v>2112</v>
      </c>
      <c r="AF29" s="126">
        <f t="shared" si="7"/>
        <v>8558</v>
      </c>
      <c r="AG29" s="127">
        <f t="shared" si="7"/>
        <v>622.8</v>
      </c>
      <c r="AH29" s="127">
        <f t="shared" si="7"/>
        <v>5680.199999999999</v>
      </c>
      <c r="AI29" s="169" t="e">
        <f t="shared" si="7"/>
        <v>#REF!</v>
      </c>
      <c r="AJ29" s="169" t="e">
        <f t="shared" si="7"/>
        <v>#REF!</v>
      </c>
      <c r="AK29" s="127">
        <f t="shared" si="7"/>
        <v>76443.6</v>
      </c>
      <c r="AL29" s="127">
        <f t="shared" si="7"/>
        <v>58636.3</v>
      </c>
      <c r="AM29" s="126">
        <f t="shared" si="7"/>
        <v>8390</v>
      </c>
      <c r="AN29" s="125">
        <f>SUM(AN9:AN27)</f>
        <v>20000</v>
      </c>
      <c r="AO29" s="127"/>
      <c r="AP29" s="127"/>
      <c r="AQ29" s="127"/>
      <c r="AR29" s="127"/>
      <c r="AS29" s="125">
        <f t="shared" si="7"/>
        <v>0</v>
      </c>
    </row>
    <row r="30" spans="2:23" ht="12.75">
      <c r="B30" s="129" t="e">
        <f>B29-#REF!</f>
        <v>#REF!</v>
      </c>
      <c r="F30" s="128"/>
      <c r="T30" s="128"/>
      <c r="W30" s="128"/>
    </row>
    <row r="31" spans="2:3" ht="12.75">
      <c r="B31" s="134"/>
      <c r="C31" s="135"/>
    </row>
    <row r="32" spans="2:3" ht="6" customHeight="1">
      <c r="B32" s="134"/>
      <c r="C32" s="135"/>
    </row>
    <row r="33" spans="2:3" ht="12.75">
      <c r="B33" s="136"/>
      <c r="C33" s="135"/>
    </row>
    <row r="34" spans="2:3" ht="12.75">
      <c r="B34" s="137"/>
      <c r="C34" s="138"/>
    </row>
  </sheetData>
  <sheetProtection/>
  <mergeCells count="14">
    <mergeCell ref="B1:M2"/>
    <mergeCell ref="AJ4:AJ6"/>
    <mergeCell ref="Z4:AH4"/>
    <mergeCell ref="G4:N4"/>
    <mergeCell ref="AI4:AI6"/>
    <mergeCell ref="A4:A6"/>
    <mergeCell ref="AS4:AS6"/>
    <mergeCell ref="T4:T6"/>
    <mergeCell ref="B4:B6"/>
    <mergeCell ref="E4:E6"/>
    <mergeCell ref="F4:F6"/>
    <mergeCell ref="C4:C5"/>
    <mergeCell ref="AK4:AR4"/>
    <mergeCell ref="D4:D5"/>
  </mergeCells>
  <printOptions horizontalCentered="1"/>
  <pageMargins left="0.2" right="0.15748031496062992" top="0.27" bottom="0.29" header="0.17" footer="0.17"/>
  <pageSetup horizontalDpi="600" verticalDpi="600" orientation="landscape" paperSize="9" scale="80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K22:L22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30"/>
  <sheetViews>
    <sheetView zoomScale="75" zoomScaleNormal="75" zoomScalePageLayoutView="0" workbookViewId="0" topLeftCell="A1">
      <pane xSplit="3" ySplit="7" topLeftCell="D20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66015625" defaultRowHeight="12.75"/>
  <cols>
    <col min="1" max="1" width="11.83203125" style="1" customWidth="1"/>
    <col min="2" max="2" width="19.66015625" style="1" customWidth="1"/>
    <col min="3" max="3" width="30.66015625" style="1" customWidth="1"/>
    <col min="4" max="4" width="22.5" style="1" customWidth="1"/>
    <col min="5" max="16384" width="10.66015625" style="1" customWidth="1"/>
  </cols>
  <sheetData>
    <row r="1" spans="2:3" ht="18.75">
      <c r="B1" s="19"/>
      <c r="C1" s="2" t="s">
        <v>250</v>
      </c>
    </row>
    <row r="2" spans="2:3" ht="18.75">
      <c r="B2" s="19"/>
      <c r="C2" s="2" t="s">
        <v>244</v>
      </c>
    </row>
    <row r="3" spans="2:3" ht="18.75">
      <c r="B3" s="19"/>
      <c r="C3" s="21"/>
    </row>
    <row r="4" ht="9" customHeight="1"/>
    <row r="5" spans="1:4" ht="139.5" customHeight="1">
      <c r="A5" s="320" t="s">
        <v>233</v>
      </c>
      <c r="B5" s="320"/>
      <c r="C5" s="320"/>
      <c r="D5" s="320"/>
    </row>
    <row r="6" spans="2:4" ht="19.5" customHeight="1">
      <c r="B6" s="3"/>
      <c r="C6" s="3"/>
      <c r="D6" s="15" t="s">
        <v>8</v>
      </c>
    </row>
    <row r="7" spans="1:4" s="5" customFormat="1" ht="115.5" customHeight="1">
      <c r="A7" s="177" t="s">
        <v>231</v>
      </c>
      <c r="B7" s="316" t="s">
        <v>172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18">
        <v>0</v>
      </c>
    </row>
    <row r="10" spans="1:4" ht="19.5" customHeight="1">
      <c r="A10" s="6" t="s">
        <v>37</v>
      </c>
      <c r="B10" s="8" t="s">
        <v>17</v>
      </c>
      <c r="C10" s="8"/>
      <c r="D10" s="18">
        <v>0</v>
      </c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18">
        <v>0</v>
      </c>
    </row>
    <row r="13" spans="1:4" ht="19.5" customHeight="1">
      <c r="A13" s="10" t="s">
        <v>37</v>
      </c>
      <c r="B13" s="11" t="s">
        <v>20</v>
      </c>
      <c r="C13" s="11"/>
      <c r="D13" s="18">
        <v>0</v>
      </c>
    </row>
    <row r="14" spans="1:4" ht="19.5" customHeight="1">
      <c r="A14" s="10" t="s">
        <v>39</v>
      </c>
      <c r="B14" s="3" t="s">
        <v>21</v>
      </c>
      <c r="C14" s="3"/>
      <c r="D14" s="18">
        <v>0</v>
      </c>
    </row>
    <row r="15" spans="1:4" ht="19.5" customHeight="1">
      <c r="A15" s="10" t="s">
        <v>40</v>
      </c>
      <c r="B15" s="11" t="s">
        <v>22</v>
      </c>
      <c r="C15" s="11"/>
      <c r="D15" s="18">
        <v>600</v>
      </c>
    </row>
    <row r="16" spans="1:4" ht="19.5" customHeight="1">
      <c r="A16" s="10" t="s">
        <v>41</v>
      </c>
      <c r="B16" s="8" t="s">
        <v>23</v>
      </c>
      <c r="C16" s="8"/>
      <c r="D16" s="18">
        <v>0</v>
      </c>
    </row>
    <row r="17" spans="1:4" ht="19.5" customHeight="1">
      <c r="A17" s="10" t="s">
        <v>42</v>
      </c>
      <c r="B17" s="8" t="s">
        <v>24</v>
      </c>
      <c r="C17" s="8"/>
      <c r="D17" s="18">
        <v>0</v>
      </c>
    </row>
    <row r="18" spans="1:4" ht="19.5" customHeight="1">
      <c r="A18" s="10" t="s">
        <v>43</v>
      </c>
      <c r="B18" s="8" t="s">
        <v>25</v>
      </c>
      <c r="C18" s="8"/>
      <c r="D18" s="18">
        <v>0</v>
      </c>
    </row>
    <row r="19" spans="1:4" ht="19.5" customHeight="1">
      <c r="A19" s="10" t="s">
        <v>44</v>
      </c>
      <c r="B19" s="8" t="s">
        <v>26</v>
      </c>
      <c r="C19" s="8"/>
      <c r="D19" s="18">
        <v>0</v>
      </c>
    </row>
    <row r="20" spans="1:4" ht="19.5" customHeight="1">
      <c r="A20" s="10" t="s">
        <v>45</v>
      </c>
      <c r="B20" s="8" t="s">
        <v>27</v>
      </c>
      <c r="C20" s="8"/>
      <c r="D20" s="18">
        <v>1200</v>
      </c>
    </row>
    <row r="21" spans="1:4" ht="19.5" customHeight="1">
      <c r="A21" s="6" t="s">
        <v>46</v>
      </c>
      <c r="B21" s="8" t="s">
        <v>28</v>
      </c>
      <c r="C21" s="8"/>
      <c r="D21" s="18">
        <v>0</v>
      </c>
    </row>
    <row r="22" spans="1:4" ht="19.5" customHeight="1">
      <c r="A22" s="12" t="s">
        <v>47</v>
      </c>
      <c r="B22" s="8" t="s">
        <v>29</v>
      </c>
      <c r="C22" s="8"/>
      <c r="D22" s="18">
        <v>0</v>
      </c>
    </row>
    <row r="23" spans="1:4" ht="19.5" customHeight="1">
      <c r="A23" s="6" t="s">
        <v>48</v>
      </c>
      <c r="B23" s="8" t="s">
        <v>30</v>
      </c>
      <c r="C23" s="8"/>
      <c r="D23" s="18">
        <v>0</v>
      </c>
    </row>
    <row r="24" spans="1:4" ht="19.5" customHeight="1">
      <c r="A24" s="6" t="s">
        <v>49</v>
      </c>
      <c r="B24" s="8" t="s">
        <v>31</v>
      </c>
      <c r="C24" s="8"/>
      <c r="D24" s="18">
        <v>0</v>
      </c>
    </row>
    <row r="25" spans="1:4" ht="19.5" customHeight="1">
      <c r="A25" s="6" t="s">
        <v>50</v>
      </c>
      <c r="B25" s="8" t="s">
        <v>32</v>
      </c>
      <c r="C25" s="8"/>
      <c r="D25" s="18">
        <v>600</v>
      </c>
    </row>
    <row r="26" spans="1:4" ht="19.5" customHeight="1">
      <c r="A26" s="6" t="s">
        <v>51</v>
      </c>
      <c r="B26" s="8" t="s">
        <v>34</v>
      </c>
      <c r="C26" s="8"/>
      <c r="D26" s="18">
        <v>1800</v>
      </c>
    </row>
    <row r="27" spans="1:4" ht="19.5" customHeight="1">
      <c r="A27" s="6">
        <v>16</v>
      </c>
      <c r="B27" s="8" t="s">
        <v>33</v>
      </c>
      <c r="C27" s="8"/>
      <c r="D27" s="18">
        <v>0</v>
      </c>
    </row>
    <row r="28" spans="2:4" s="13" customFormat="1" ht="19.5" customHeight="1">
      <c r="B28" s="14" t="s">
        <v>12</v>
      </c>
      <c r="C28" s="14"/>
      <c r="D28" s="65">
        <f>SUM(D12:D27)</f>
        <v>4200</v>
      </c>
    </row>
    <row r="29" ht="18.75">
      <c r="D29" s="9"/>
    </row>
    <row r="30" ht="18.75">
      <c r="D30" s="24"/>
    </row>
  </sheetData>
  <sheetProtection/>
  <mergeCells count="2">
    <mergeCell ref="B7:C7"/>
    <mergeCell ref="A5:D5"/>
  </mergeCells>
  <printOptions horizontalCentered="1"/>
  <pageMargins left="0.33" right="0.39" top="0.56" bottom="0.787401574803149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66015625" defaultRowHeight="12.75"/>
  <cols>
    <col min="1" max="1" width="5.16015625" style="1" customWidth="1"/>
    <col min="2" max="2" width="20.83203125" style="1" customWidth="1"/>
    <col min="3" max="3" width="29.66015625" style="1" customWidth="1"/>
    <col min="4" max="4" width="21.5" style="1" customWidth="1"/>
    <col min="5" max="16384" width="10.66015625" style="1" customWidth="1"/>
  </cols>
  <sheetData>
    <row r="1" spans="2:4" ht="18.75">
      <c r="B1" s="19"/>
      <c r="C1" s="2" t="s">
        <v>251</v>
      </c>
      <c r="D1" s="20"/>
    </row>
    <row r="2" spans="2:4" ht="18.75">
      <c r="B2" s="19"/>
      <c r="C2" s="2" t="s">
        <v>244</v>
      </c>
      <c r="D2" s="20"/>
    </row>
    <row r="3" spans="2:4" ht="18.75">
      <c r="B3" s="19"/>
      <c r="D3" s="21"/>
    </row>
    <row r="4" ht="11.25" customHeight="1"/>
    <row r="5" spans="1:4" ht="79.5" customHeight="1">
      <c r="A5" s="323" t="s">
        <v>252</v>
      </c>
      <c r="B5" s="323"/>
      <c r="C5" s="323"/>
      <c r="D5" s="323"/>
    </row>
    <row r="6" spans="2:4" ht="16.5" customHeight="1">
      <c r="B6" s="3"/>
      <c r="C6" s="3"/>
      <c r="D6" s="15" t="s">
        <v>8</v>
      </c>
    </row>
    <row r="7" spans="1:4" s="5" customFormat="1" ht="51" customHeight="1">
      <c r="A7" s="177" t="s">
        <v>231</v>
      </c>
      <c r="B7" s="316" t="s">
        <v>56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18"/>
    </row>
    <row r="10" spans="1:4" ht="19.5" customHeight="1">
      <c r="A10" s="6" t="s">
        <v>37</v>
      </c>
      <c r="B10" s="8" t="s">
        <v>17</v>
      </c>
      <c r="C10" s="8"/>
      <c r="D10" s="18"/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18"/>
    </row>
    <row r="13" spans="1:4" ht="19.5" customHeight="1">
      <c r="A13" s="10" t="s">
        <v>37</v>
      </c>
      <c r="B13" s="11" t="s">
        <v>20</v>
      </c>
      <c r="C13" s="11"/>
      <c r="D13" s="18"/>
    </row>
    <row r="14" spans="1:4" ht="19.5" customHeight="1">
      <c r="A14" s="10" t="s">
        <v>39</v>
      </c>
      <c r="B14" s="3" t="s">
        <v>21</v>
      </c>
      <c r="C14" s="3"/>
      <c r="D14" s="18"/>
    </row>
    <row r="15" spans="1:4" ht="19.5" customHeight="1">
      <c r="A15" s="10" t="s">
        <v>40</v>
      </c>
      <c r="B15" s="11" t="s">
        <v>22</v>
      </c>
      <c r="C15" s="11"/>
      <c r="D15" s="18"/>
    </row>
    <row r="16" spans="1:4" ht="19.5" customHeight="1">
      <c r="A16" s="10" t="s">
        <v>41</v>
      </c>
      <c r="B16" s="8" t="s">
        <v>23</v>
      </c>
      <c r="C16" s="8"/>
      <c r="D16" s="18"/>
    </row>
    <row r="17" spans="1:4" ht="19.5" customHeight="1">
      <c r="A17" s="10" t="s">
        <v>42</v>
      </c>
      <c r="B17" s="8" t="s">
        <v>24</v>
      </c>
      <c r="C17" s="8"/>
      <c r="D17" s="18"/>
    </row>
    <row r="18" spans="1:4" ht="19.5" customHeight="1">
      <c r="A18" s="10" t="s">
        <v>43</v>
      </c>
      <c r="B18" s="8" t="s">
        <v>25</v>
      </c>
      <c r="C18" s="8"/>
      <c r="D18" s="18"/>
    </row>
    <row r="19" spans="1:4" ht="19.5" customHeight="1">
      <c r="A19" s="10" t="s">
        <v>44</v>
      </c>
      <c r="B19" s="8" t="s">
        <v>26</v>
      </c>
      <c r="C19" s="8"/>
      <c r="D19" s="18"/>
    </row>
    <row r="20" spans="1:4" ht="19.5" customHeight="1">
      <c r="A20" s="10" t="s">
        <v>45</v>
      </c>
      <c r="B20" s="8" t="s">
        <v>27</v>
      </c>
      <c r="C20" s="8"/>
      <c r="D20" s="18"/>
    </row>
    <row r="21" spans="1:4" ht="19.5" customHeight="1">
      <c r="A21" s="6" t="s">
        <v>46</v>
      </c>
      <c r="B21" s="8" t="s">
        <v>28</v>
      </c>
      <c r="C21" s="8"/>
      <c r="D21" s="18"/>
    </row>
    <row r="22" spans="1:4" ht="19.5" customHeight="1">
      <c r="A22" s="12" t="s">
        <v>47</v>
      </c>
      <c r="B22" s="8" t="s">
        <v>29</v>
      </c>
      <c r="C22" s="8"/>
      <c r="D22" s="18"/>
    </row>
    <row r="23" spans="1:4" ht="19.5" customHeight="1">
      <c r="A23" s="6" t="s">
        <v>48</v>
      </c>
      <c r="B23" s="8" t="s">
        <v>30</v>
      </c>
      <c r="C23" s="8"/>
      <c r="D23" s="18"/>
    </row>
    <row r="24" spans="1:4" ht="19.5" customHeight="1">
      <c r="A24" s="6" t="s">
        <v>49</v>
      </c>
      <c r="B24" s="8" t="s">
        <v>31</v>
      </c>
      <c r="C24" s="8"/>
      <c r="D24" s="18"/>
    </row>
    <row r="25" spans="1:4" ht="19.5" customHeight="1">
      <c r="A25" s="6" t="s">
        <v>50</v>
      </c>
      <c r="B25" s="8" t="s">
        <v>32</v>
      </c>
      <c r="C25" s="8"/>
      <c r="D25" s="18"/>
    </row>
    <row r="26" spans="1:4" ht="19.5" customHeight="1">
      <c r="A26" s="6" t="s">
        <v>51</v>
      </c>
      <c r="B26" s="8" t="s">
        <v>34</v>
      </c>
      <c r="C26" s="8"/>
      <c r="D26" s="18"/>
    </row>
    <row r="27" spans="1:4" ht="19.5" customHeight="1">
      <c r="A27" s="6" t="s">
        <v>52</v>
      </c>
      <c r="B27" s="8" t="s">
        <v>33</v>
      </c>
      <c r="C27" s="8"/>
      <c r="D27" s="18"/>
    </row>
    <row r="28" spans="2:4" s="13" customFormat="1" ht="19.5" customHeight="1">
      <c r="B28" s="14" t="s">
        <v>12</v>
      </c>
      <c r="C28" s="14"/>
      <c r="D28" s="65"/>
    </row>
    <row r="29" ht="18.75">
      <c r="D29" s="9"/>
    </row>
    <row r="30" ht="18.75">
      <c r="D30" s="24"/>
    </row>
  </sheetData>
  <sheetProtection/>
  <mergeCells count="2">
    <mergeCell ref="A5:D5"/>
    <mergeCell ref="B7:C7"/>
  </mergeCells>
  <printOptions horizontalCentered="1"/>
  <pageMargins left="1.3779527559055118" right="0.5905511811023623" top="0.984251968503937" bottom="0.7874015748031497" header="0.18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66015625" defaultRowHeight="12.75"/>
  <cols>
    <col min="1" max="1" width="6.83203125" style="1" customWidth="1"/>
    <col min="2" max="2" width="16.5" style="1" customWidth="1"/>
    <col min="3" max="3" width="34.16015625" style="1" customWidth="1"/>
    <col min="4" max="4" width="21.5" style="1" customWidth="1"/>
    <col min="5" max="16384" width="10.66015625" style="1" customWidth="1"/>
  </cols>
  <sheetData>
    <row r="1" spans="2:4" ht="18.75">
      <c r="B1" s="19"/>
      <c r="C1" s="2" t="s">
        <v>255</v>
      </c>
      <c r="D1" s="20"/>
    </row>
    <row r="2" spans="2:4" ht="18.75">
      <c r="B2" s="19"/>
      <c r="C2" s="2" t="s">
        <v>244</v>
      </c>
      <c r="D2" s="20"/>
    </row>
    <row r="3" spans="2:4" ht="18.75">
      <c r="B3" s="19"/>
      <c r="D3" s="21"/>
    </row>
    <row r="4" ht="17.25" customHeight="1"/>
    <row r="5" spans="1:4" ht="79.5" customHeight="1">
      <c r="A5" s="321" t="s">
        <v>254</v>
      </c>
      <c r="B5" s="321"/>
      <c r="C5" s="321"/>
      <c r="D5" s="321"/>
    </row>
    <row r="6" spans="2:4" ht="29.25" customHeight="1">
      <c r="B6" s="3"/>
      <c r="C6" s="3"/>
      <c r="D6" s="15" t="s">
        <v>8</v>
      </c>
    </row>
    <row r="7" spans="1:4" s="5" customFormat="1" ht="60" customHeight="1">
      <c r="A7" s="177" t="s">
        <v>231</v>
      </c>
      <c r="B7" s="316" t="s">
        <v>56</v>
      </c>
      <c r="C7" s="318"/>
      <c r="D7" s="4" t="s">
        <v>7</v>
      </c>
    </row>
    <row r="8" spans="1:4" ht="19.5" customHeight="1">
      <c r="A8" s="6" t="s">
        <v>35</v>
      </c>
      <c r="B8" s="7" t="s">
        <v>15</v>
      </c>
      <c r="C8" s="17"/>
      <c r="D8" s="18"/>
    </row>
    <row r="9" spans="1:4" ht="19.5" customHeight="1">
      <c r="A9" s="6" t="s">
        <v>36</v>
      </c>
      <c r="B9" s="8" t="s">
        <v>16</v>
      </c>
      <c r="C9" s="8"/>
      <c r="D9" s="18"/>
    </row>
    <row r="10" spans="1:4" ht="19.5" customHeight="1">
      <c r="A10" s="6" t="s">
        <v>37</v>
      </c>
      <c r="B10" s="8" t="s">
        <v>17</v>
      </c>
      <c r="C10" s="8"/>
      <c r="D10" s="18"/>
    </row>
    <row r="11" spans="1:4" ht="19.5" customHeight="1">
      <c r="A11" s="10" t="s">
        <v>38</v>
      </c>
      <c r="B11" s="7" t="s">
        <v>18</v>
      </c>
      <c r="C11" s="17"/>
      <c r="D11" s="18"/>
    </row>
    <row r="12" spans="1:4" ht="19.5" customHeight="1">
      <c r="A12" s="10" t="s">
        <v>36</v>
      </c>
      <c r="B12" s="8" t="s">
        <v>19</v>
      </c>
      <c r="C12" s="8"/>
      <c r="D12" s="18"/>
    </row>
    <row r="13" spans="1:4" ht="19.5" customHeight="1">
      <c r="A13" s="10" t="s">
        <v>37</v>
      </c>
      <c r="B13" s="11" t="s">
        <v>20</v>
      </c>
      <c r="C13" s="11"/>
      <c r="D13" s="18"/>
    </row>
    <row r="14" spans="1:4" ht="19.5" customHeight="1">
      <c r="A14" s="10" t="s">
        <v>39</v>
      </c>
      <c r="B14" s="3" t="s">
        <v>21</v>
      </c>
      <c r="C14" s="3"/>
      <c r="D14" s="18"/>
    </row>
    <row r="15" spans="1:4" ht="19.5" customHeight="1">
      <c r="A15" s="10" t="s">
        <v>40</v>
      </c>
      <c r="B15" s="11" t="s">
        <v>22</v>
      </c>
      <c r="C15" s="11"/>
      <c r="D15" s="18"/>
    </row>
    <row r="16" spans="1:4" ht="19.5" customHeight="1">
      <c r="A16" s="10" t="s">
        <v>41</v>
      </c>
      <c r="B16" s="8" t="s">
        <v>23</v>
      </c>
      <c r="C16" s="8"/>
      <c r="D16" s="18"/>
    </row>
    <row r="17" spans="1:4" ht="19.5" customHeight="1">
      <c r="A17" s="10" t="s">
        <v>42</v>
      </c>
      <c r="B17" s="8" t="s">
        <v>24</v>
      </c>
      <c r="C17" s="8"/>
      <c r="D17" s="18"/>
    </row>
    <row r="18" spans="1:4" ht="19.5" customHeight="1">
      <c r="A18" s="10" t="s">
        <v>43</v>
      </c>
      <c r="B18" s="8" t="s">
        <v>25</v>
      </c>
      <c r="C18" s="8"/>
      <c r="D18" s="18"/>
    </row>
    <row r="19" spans="1:4" ht="19.5" customHeight="1">
      <c r="A19" s="10" t="s">
        <v>44</v>
      </c>
      <c r="B19" s="8" t="s">
        <v>26</v>
      </c>
      <c r="C19" s="8"/>
      <c r="D19" s="18"/>
    </row>
    <row r="20" spans="1:4" ht="19.5" customHeight="1">
      <c r="A20" s="10" t="s">
        <v>45</v>
      </c>
      <c r="B20" s="8" t="s">
        <v>27</v>
      </c>
      <c r="C20" s="8"/>
      <c r="D20" s="18"/>
    </row>
    <row r="21" spans="1:4" ht="19.5" customHeight="1">
      <c r="A21" s="6" t="s">
        <v>46</v>
      </c>
      <c r="B21" s="8" t="s">
        <v>28</v>
      </c>
      <c r="C21" s="8"/>
      <c r="D21" s="18"/>
    </row>
    <row r="22" spans="1:4" ht="19.5" customHeight="1">
      <c r="A22" s="12" t="s">
        <v>47</v>
      </c>
      <c r="B22" s="8" t="s">
        <v>29</v>
      </c>
      <c r="C22" s="8"/>
      <c r="D22" s="18"/>
    </row>
    <row r="23" spans="1:4" ht="19.5" customHeight="1">
      <c r="A23" s="6" t="s">
        <v>48</v>
      </c>
      <c r="B23" s="8" t="s">
        <v>30</v>
      </c>
      <c r="C23" s="8"/>
      <c r="D23" s="18"/>
    </row>
    <row r="24" spans="1:4" ht="19.5" customHeight="1">
      <c r="A24" s="6" t="s">
        <v>49</v>
      </c>
      <c r="B24" s="8" t="s">
        <v>31</v>
      </c>
      <c r="C24" s="8"/>
      <c r="D24" s="18"/>
    </row>
    <row r="25" spans="1:4" ht="19.5" customHeight="1">
      <c r="A25" s="6" t="s">
        <v>50</v>
      </c>
      <c r="B25" s="8" t="s">
        <v>32</v>
      </c>
      <c r="C25" s="8"/>
      <c r="D25" s="18"/>
    </row>
    <row r="26" spans="1:4" ht="19.5" customHeight="1">
      <c r="A26" s="6" t="s">
        <v>51</v>
      </c>
      <c r="B26" s="8" t="s">
        <v>34</v>
      </c>
      <c r="C26" s="8"/>
      <c r="D26" s="18"/>
    </row>
    <row r="27" spans="1:4" ht="19.5" customHeight="1">
      <c r="A27" s="6" t="s">
        <v>52</v>
      </c>
      <c r="B27" s="8" t="s">
        <v>33</v>
      </c>
      <c r="C27" s="8"/>
      <c r="D27" s="18"/>
    </row>
    <row r="28" spans="2:4" s="13" customFormat="1" ht="19.5" customHeight="1">
      <c r="B28" s="14" t="s">
        <v>12</v>
      </c>
      <c r="C28" s="14"/>
      <c r="D28" s="65"/>
    </row>
    <row r="29" ht="18.75">
      <c r="D29" s="9"/>
    </row>
    <row r="30" ht="18.75">
      <c r="D30" s="24"/>
    </row>
  </sheetData>
  <sheetProtection/>
  <mergeCells count="2">
    <mergeCell ref="A5:D5"/>
    <mergeCell ref="B7:C7"/>
  </mergeCells>
  <printOptions horizontalCentered="1"/>
  <pageMargins left="1.3779527559055118" right="0.5905511811023623" top="0.984251968503937" bottom="0.7874015748031497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1">
      <pane xSplit="3" ySplit="7" topLeftCell="D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2.83203125" style="43" customWidth="1"/>
    <col min="2" max="2" width="21.16015625" style="43" customWidth="1"/>
    <col min="3" max="3" width="36.66015625" style="43" customWidth="1"/>
    <col min="4" max="4" width="21.5" style="43" customWidth="1"/>
    <col min="5" max="16384" width="9.33203125" style="43" customWidth="1"/>
  </cols>
  <sheetData>
    <row r="1" spans="2:3" ht="18.75">
      <c r="B1" s="22"/>
      <c r="C1" s="2" t="s">
        <v>256</v>
      </c>
    </row>
    <row r="2" spans="2:3" ht="18.75">
      <c r="B2" s="22"/>
      <c r="C2" s="2" t="s">
        <v>244</v>
      </c>
    </row>
    <row r="3" spans="2:3" ht="18.75">
      <c r="B3" s="22"/>
      <c r="C3" s="21"/>
    </row>
    <row r="4" ht="17.25" customHeight="1"/>
    <row r="5" spans="1:4" ht="75.75" customHeight="1">
      <c r="A5" s="324" t="s">
        <v>253</v>
      </c>
      <c r="B5" s="324"/>
      <c r="C5" s="324"/>
      <c r="D5" s="324"/>
    </row>
    <row r="6" spans="2:4" ht="45" customHeight="1">
      <c r="B6" s="44"/>
      <c r="C6" s="44"/>
      <c r="D6" s="45" t="s">
        <v>8</v>
      </c>
    </row>
    <row r="7" spans="1:4" s="47" customFormat="1" ht="75" customHeight="1">
      <c r="A7" s="177" t="s">
        <v>231</v>
      </c>
      <c r="B7" s="325" t="s">
        <v>56</v>
      </c>
      <c r="C7" s="326"/>
      <c r="D7" s="46" t="s">
        <v>7</v>
      </c>
    </row>
    <row r="8" spans="1:4" ht="19.5" customHeight="1">
      <c r="A8" s="6" t="s">
        <v>35</v>
      </c>
      <c r="B8" s="48" t="s">
        <v>15</v>
      </c>
      <c r="C8" s="49"/>
      <c r="D8" s="50"/>
    </row>
    <row r="9" spans="1:4" ht="19.5" customHeight="1">
      <c r="A9" s="6" t="s">
        <v>36</v>
      </c>
      <c r="B9" s="44" t="s">
        <v>16</v>
      </c>
      <c r="C9" s="44"/>
      <c r="D9" s="50"/>
    </row>
    <row r="10" spans="1:4" ht="19.5" customHeight="1">
      <c r="A10" s="6" t="s">
        <v>37</v>
      </c>
      <c r="B10" s="44" t="s">
        <v>17</v>
      </c>
      <c r="C10" s="44"/>
      <c r="D10" s="50"/>
    </row>
    <row r="11" spans="1:4" ht="19.5" customHeight="1">
      <c r="A11" s="10" t="s">
        <v>38</v>
      </c>
      <c r="B11" s="48" t="s">
        <v>18</v>
      </c>
      <c r="C11" s="49"/>
      <c r="D11" s="50"/>
    </row>
    <row r="12" spans="1:4" ht="19.5" customHeight="1">
      <c r="A12" s="10" t="s">
        <v>36</v>
      </c>
      <c r="B12" s="44" t="s">
        <v>19</v>
      </c>
      <c r="C12" s="44"/>
      <c r="D12" s="50"/>
    </row>
    <row r="13" spans="1:4" ht="19.5" customHeight="1">
      <c r="A13" s="10" t="s">
        <v>37</v>
      </c>
      <c r="B13" s="11" t="s">
        <v>20</v>
      </c>
      <c r="C13" s="11"/>
      <c r="D13" s="50"/>
    </row>
    <row r="14" spans="1:4" ht="19.5" customHeight="1">
      <c r="A14" s="10" t="s">
        <v>39</v>
      </c>
      <c r="B14" s="44" t="s">
        <v>21</v>
      </c>
      <c r="C14" s="44"/>
      <c r="D14" s="50"/>
    </row>
    <row r="15" spans="1:4" ht="19.5" customHeight="1">
      <c r="A15" s="10" t="s">
        <v>40</v>
      </c>
      <c r="B15" s="11" t="s">
        <v>22</v>
      </c>
      <c r="C15" s="11"/>
      <c r="D15" s="50"/>
    </row>
    <row r="16" spans="1:4" ht="19.5" customHeight="1">
      <c r="A16" s="10" t="s">
        <v>41</v>
      </c>
      <c r="B16" s="44" t="s">
        <v>23</v>
      </c>
      <c r="C16" s="44"/>
      <c r="D16" s="50"/>
    </row>
    <row r="17" spans="1:4" ht="19.5" customHeight="1">
      <c r="A17" s="10" t="s">
        <v>42</v>
      </c>
      <c r="B17" s="44" t="s">
        <v>24</v>
      </c>
      <c r="C17" s="44"/>
      <c r="D17" s="50"/>
    </row>
    <row r="18" spans="1:4" ht="19.5" customHeight="1">
      <c r="A18" s="10" t="s">
        <v>43</v>
      </c>
      <c r="B18" s="44" t="s">
        <v>25</v>
      </c>
      <c r="C18" s="44"/>
      <c r="D18" s="50"/>
    </row>
    <row r="19" spans="1:4" ht="19.5" customHeight="1">
      <c r="A19" s="10" t="s">
        <v>44</v>
      </c>
      <c r="B19" s="44" t="s">
        <v>26</v>
      </c>
      <c r="C19" s="44"/>
      <c r="D19" s="50"/>
    </row>
    <row r="20" spans="1:4" ht="19.5" customHeight="1">
      <c r="A20" s="10" t="s">
        <v>45</v>
      </c>
      <c r="B20" s="44" t="s">
        <v>27</v>
      </c>
      <c r="C20" s="44"/>
      <c r="D20" s="50"/>
    </row>
    <row r="21" spans="1:4" ht="19.5" customHeight="1">
      <c r="A21" s="6" t="s">
        <v>46</v>
      </c>
      <c r="B21" s="44" t="s">
        <v>28</v>
      </c>
      <c r="C21" s="44"/>
      <c r="D21" s="50"/>
    </row>
    <row r="22" spans="1:4" ht="19.5" customHeight="1">
      <c r="A22" s="6" t="s">
        <v>47</v>
      </c>
      <c r="B22" s="44" t="s">
        <v>29</v>
      </c>
      <c r="C22" s="44"/>
      <c r="D22" s="50"/>
    </row>
    <row r="23" spans="1:4" ht="19.5" customHeight="1">
      <c r="A23" s="6" t="s">
        <v>48</v>
      </c>
      <c r="B23" s="44" t="s">
        <v>30</v>
      </c>
      <c r="C23" s="44"/>
      <c r="D23" s="50"/>
    </row>
    <row r="24" spans="1:4" ht="19.5" customHeight="1">
      <c r="A24" s="6" t="s">
        <v>49</v>
      </c>
      <c r="B24" s="44" t="s">
        <v>31</v>
      </c>
      <c r="C24" s="44"/>
      <c r="D24" s="50"/>
    </row>
    <row r="25" spans="1:4" ht="19.5" customHeight="1">
      <c r="A25" s="6" t="s">
        <v>50</v>
      </c>
      <c r="B25" s="44" t="s">
        <v>32</v>
      </c>
      <c r="C25" s="44"/>
      <c r="D25" s="50"/>
    </row>
    <row r="26" spans="1:4" ht="19.5" customHeight="1">
      <c r="A26" s="6" t="s">
        <v>51</v>
      </c>
      <c r="B26" s="44" t="s">
        <v>34</v>
      </c>
      <c r="C26" s="44"/>
      <c r="D26" s="50"/>
    </row>
    <row r="27" spans="1:4" ht="19.5" customHeight="1">
      <c r="A27" s="6" t="s">
        <v>52</v>
      </c>
      <c r="B27" s="44" t="s">
        <v>33</v>
      </c>
      <c r="C27" s="44"/>
      <c r="D27" s="50"/>
    </row>
    <row r="28" spans="2:4" s="51" customFormat="1" ht="19.5" customHeight="1">
      <c r="B28" s="52" t="s">
        <v>12</v>
      </c>
      <c r="C28" s="52"/>
      <c r="D28" s="66"/>
    </row>
    <row r="29" s="62" customFormat="1" ht="18.75">
      <c r="D29" s="63"/>
    </row>
  </sheetData>
  <sheetProtection/>
  <mergeCells count="2">
    <mergeCell ref="A5:D5"/>
    <mergeCell ref="B7:C7"/>
  </mergeCells>
  <printOptions horizontalCentered="1"/>
  <pageMargins left="0.33" right="0.5905511811023623" top="0.984251968503937" bottom="0.7874015748031497" header="0.15748031496062992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1">
      <pane xSplit="3" ySplit="7" topLeftCell="D20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33203125" defaultRowHeight="12.75"/>
  <cols>
    <col min="1" max="1" width="11.5" style="43" customWidth="1"/>
    <col min="2" max="2" width="21.16015625" style="43" customWidth="1"/>
    <col min="3" max="3" width="36.66015625" style="43" customWidth="1"/>
    <col min="4" max="4" width="21.5" style="43" customWidth="1"/>
    <col min="5" max="16384" width="9.33203125" style="43" customWidth="1"/>
  </cols>
  <sheetData>
    <row r="1" spans="2:4" ht="18.75">
      <c r="B1" s="22"/>
      <c r="C1" s="2" t="s">
        <v>257</v>
      </c>
      <c r="D1" s="20"/>
    </row>
    <row r="2" spans="2:4" ht="18.75">
      <c r="B2" s="22"/>
      <c r="C2" s="2" t="s">
        <v>244</v>
      </c>
      <c r="D2" s="20"/>
    </row>
    <row r="3" spans="2:4" ht="18.75">
      <c r="B3" s="22"/>
      <c r="C3" s="21"/>
      <c r="D3" s="21"/>
    </row>
    <row r="4" ht="17.25" customHeight="1"/>
    <row r="5" spans="1:4" ht="93.75" customHeight="1">
      <c r="A5" s="327" t="s">
        <v>234</v>
      </c>
      <c r="B5" s="327"/>
      <c r="C5" s="327"/>
      <c r="D5" s="327"/>
    </row>
    <row r="6" spans="2:4" ht="45" customHeight="1">
      <c r="B6" s="44"/>
      <c r="C6" s="44"/>
      <c r="D6" s="45" t="s">
        <v>8</v>
      </c>
    </row>
    <row r="7" spans="1:4" s="47" customFormat="1" ht="71.25" customHeight="1">
      <c r="A7" s="177" t="s">
        <v>231</v>
      </c>
      <c r="B7" s="325" t="s">
        <v>56</v>
      </c>
      <c r="C7" s="326"/>
      <c r="D7" s="46" t="s">
        <v>7</v>
      </c>
    </row>
    <row r="8" spans="1:4" ht="19.5" customHeight="1">
      <c r="A8" s="6" t="s">
        <v>35</v>
      </c>
      <c r="B8" s="48" t="s">
        <v>15</v>
      </c>
      <c r="C8" s="49"/>
      <c r="D8" s="50"/>
    </row>
    <row r="9" spans="1:4" ht="19.5" customHeight="1">
      <c r="A9" s="6" t="s">
        <v>36</v>
      </c>
      <c r="B9" s="44" t="s">
        <v>16</v>
      </c>
      <c r="C9" s="44"/>
      <c r="D9" s="180"/>
    </row>
    <row r="10" spans="1:4" ht="19.5" customHeight="1">
      <c r="A10" s="6" t="s">
        <v>37</v>
      </c>
      <c r="B10" s="44" t="s">
        <v>17</v>
      </c>
      <c r="C10" s="44"/>
      <c r="D10" s="180"/>
    </row>
    <row r="11" spans="1:4" ht="19.5" customHeight="1">
      <c r="A11" s="10" t="s">
        <v>38</v>
      </c>
      <c r="B11" s="48" t="s">
        <v>18</v>
      </c>
      <c r="C11" s="49"/>
      <c r="D11" s="180"/>
    </row>
    <row r="12" spans="1:4" ht="19.5" customHeight="1">
      <c r="A12" s="10" t="s">
        <v>36</v>
      </c>
      <c r="B12" s="44" t="s">
        <v>19</v>
      </c>
      <c r="C12" s="44"/>
      <c r="D12" s="180"/>
    </row>
    <row r="13" spans="1:4" ht="19.5" customHeight="1">
      <c r="A13" s="10" t="s">
        <v>37</v>
      </c>
      <c r="B13" s="11" t="s">
        <v>20</v>
      </c>
      <c r="C13" s="11"/>
      <c r="D13" s="180"/>
    </row>
    <row r="14" spans="1:4" ht="19.5" customHeight="1">
      <c r="A14" s="10" t="s">
        <v>39</v>
      </c>
      <c r="B14" s="44" t="s">
        <v>21</v>
      </c>
      <c r="C14" s="44"/>
      <c r="D14" s="180"/>
    </row>
    <row r="15" spans="1:4" ht="19.5" customHeight="1">
      <c r="A15" s="10" t="s">
        <v>40</v>
      </c>
      <c r="B15" s="11" t="s">
        <v>22</v>
      </c>
      <c r="C15" s="11"/>
      <c r="D15" s="180"/>
    </row>
    <row r="16" spans="1:4" ht="19.5" customHeight="1">
      <c r="A16" s="10" t="s">
        <v>41</v>
      </c>
      <c r="B16" s="44" t="s">
        <v>23</v>
      </c>
      <c r="C16" s="44"/>
      <c r="D16" s="180"/>
    </row>
    <row r="17" spans="1:4" ht="19.5" customHeight="1">
      <c r="A17" s="10" t="s">
        <v>42</v>
      </c>
      <c r="B17" s="44" t="s">
        <v>24</v>
      </c>
      <c r="C17" s="44"/>
      <c r="D17" s="180"/>
    </row>
    <row r="18" spans="1:4" ht="19.5" customHeight="1">
      <c r="A18" s="10" t="s">
        <v>43</v>
      </c>
      <c r="B18" s="44" t="s">
        <v>25</v>
      </c>
      <c r="C18" s="44"/>
      <c r="D18" s="180"/>
    </row>
    <row r="19" spans="1:4" ht="19.5" customHeight="1">
      <c r="A19" s="10" t="s">
        <v>44</v>
      </c>
      <c r="B19" s="44" t="s">
        <v>26</v>
      </c>
      <c r="C19" s="44"/>
      <c r="D19" s="180"/>
    </row>
    <row r="20" spans="1:4" ht="19.5" customHeight="1">
      <c r="A20" s="10" t="s">
        <v>45</v>
      </c>
      <c r="B20" s="44" t="s">
        <v>27</v>
      </c>
      <c r="C20" s="44"/>
      <c r="D20" s="180"/>
    </row>
    <row r="21" spans="1:4" ht="19.5" customHeight="1">
      <c r="A21" s="6" t="s">
        <v>46</v>
      </c>
      <c r="B21" s="44" t="s">
        <v>28</v>
      </c>
      <c r="C21" s="44"/>
      <c r="D21" s="180"/>
    </row>
    <row r="22" spans="1:4" ht="19.5" customHeight="1">
      <c r="A22" s="6" t="s">
        <v>47</v>
      </c>
      <c r="B22" s="44" t="s">
        <v>29</v>
      </c>
      <c r="C22" s="44"/>
      <c r="D22" s="180"/>
    </row>
    <row r="23" spans="1:4" ht="19.5" customHeight="1">
      <c r="A23" s="6" t="s">
        <v>48</v>
      </c>
      <c r="B23" s="44" t="s">
        <v>30</v>
      </c>
      <c r="C23" s="44"/>
      <c r="D23" s="180"/>
    </row>
    <row r="24" spans="1:4" ht="19.5" customHeight="1">
      <c r="A24" s="6" t="s">
        <v>49</v>
      </c>
      <c r="B24" s="44" t="s">
        <v>31</v>
      </c>
      <c r="C24" s="44"/>
      <c r="D24" s="180"/>
    </row>
    <row r="25" spans="1:4" ht="19.5" customHeight="1">
      <c r="A25" s="6" t="s">
        <v>50</v>
      </c>
      <c r="B25" s="44" t="s">
        <v>32</v>
      </c>
      <c r="C25" s="44"/>
      <c r="D25" s="180"/>
    </row>
    <row r="26" spans="1:4" ht="19.5" customHeight="1">
      <c r="A26" s="6" t="s">
        <v>51</v>
      </c>
      <c r="B26" s="44" t="s">
        <v>34</v>
      </c>
      <c r="C26" s="44"/>
      <c r="D26" s="180"/>
    </row>
    <row r="27" spans="1:4" ht="19.5" customHeight="1">
      <c r="A27" s="6" t="s">
        <v>52</v>
      </c>
      <c r="B27" s="44" t="s">
        <v>33</v>
      </c>
      <c r="C27" s="44"/>
      <c r="D27" s="180"/>
    </row>
    <row r="28" spans="2:4" s="51" customFormat="1" ht="19.5" customHeight="1">
      <c r="B28" s="52" t="s">
        <v>12</v>
      </c>
      <c r="C28" s="52"/>
      <c r="D28" s="181">
        <f>SUM(D9:D27)</f>
        <v>0</v>
      </c>
    </row>
    <row r="29" s="62" customFormat="1" ht="18.75">
      <c r="D29" s="63"/>
    </row>
  </sheetData>
  <sheetProtection/>
  <mergeCells count="2">
    <mergeCell ref="A5:D5"/>
    <mergeCell ref="B7:C7"/>
  </mergeCells>
  <printOptions horizontalCentered="1"/>
  <pageMargins left="0.36" right="0.5905511811023623" top="0.42" bottom="0.7874015748031497" header="0.15748031496062992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MBUD</dc:creator>
  <cp:keywords/>
  <dc:description/>
  <cp:lastModifiedBy>typer2</cp:lastModifiedBy>
  <cp:lastPrinted>2014-12-18T09:16:10Z</cp:lastPrinted>
  <dcterms:created xsi:type="dcterms:W3CDTF">2005-10-10T06:44:04Z</dcterms:created>
  <dcterms:modified xsi:type="dcterms:W3CDTF">2014-12-19T07:42:22Z</dcterms:modified>
  <cp:category/>
  <cp:version/>
  <cp:contentType/>
  <cp:contentStatus/>
</cp:coreProperties>
</file>