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<sst xmlns="http://schemas.openxmlformats.org/spreadsheetml/2006/main" count="120" uniqueCount="61">
  <si>
    <t>Приложение № 1 к протоколу заседания Правления 
ГК РК по ценам и тарифам от 22.11.2018 № 98</t>
  </si>
  <si>
    <t>Расчет тарифов на тепловую энергию на долгосрочный период регулирования АО "Сегежский ЦБК" (в паре)</t>
  </si>
  <si>
    <t>Наименования показателей</t>
  </si>
  <si>
    <t>Установлено на 2019 год</t>
  </si>
  <si>
    <t>Корректировка НВВ на 2019 год</t>
  </si>
  <si>
    <t>предложено ТСО</t>
  </si>
  <si>
    <t>Установлено ГК РК</t>
  </si>
  <si>
    <t>всего</t>
  </si>
  <si>
    <t>на 1 Гкал, руб.</t>
  </si>
  <si>
    <t>уд. вес, %</t>
  </si>
  <si>
    <t>Объемные показатели (Гкал):</t>
  </si>
  <si>
    <t>Выработка тепловой энергии</t>
  </si>
  <si>
    <t xml:space="preserve">     в т.ч. на собственные нужды котельной</t>
  </si>
  <si>
    <t>Отпуск тепла в сеть</t>
  </si>
  <si>
    <t xml:space="preserve">     в т.ч. потери тепловой энергии в сетях энергоснабжающей организации</t>
  </si>
  <si>
    <t>Получено в паре от ЦТП на производство</t>
  </si>
  <si>
    <t xml:space="preserve">     в т.ч. - на нужды производственные нужды подразделений предприятия</t>
  </si>
  <si>
    <t>на сторону, всего</t>
  </si>
  <si>
    <t xml:space="preserve">     в т.ч. потребителям на промплощадке</t>
  </si>
  <si>
    <t>Расходы на покупку энергетических ресурсов (тыс. руб.):</t>
  </si>
  <si>
    <t>Топливо</t>
  </si>
  <si>
    <t>Холодная вода</t>
  </si>
  <si>
    <t>Тепловая энергия от ЦТП</t>
  </si>
  <si>
    <t>Операционные расходы (тыс. руб.):</t>
  </si>
  <si>
    <t>Сырье и материалы</t>
  </si>
  <si>
    <t>Ремонт основных фондов</t>
  </si>
  <si>
    <t xml:space="preserve">Оплата труда </t>
  </si>
  <si>
    <t>Расходы на выполнение работ и услуг производственного характера</t>
  </si>
  <si>
    <t>Расходы на оплату иных работ и услуг</t>
  </si>
  <si>
    <t>Расходы на служебные командировки</t>
  </si>
  <si>
    <t>Арендная плата</t>
  </si>
  <si>
    <t>Другие расходы</t>
  </si>
  <si>
    <t>Неподконтрольные расходы (тыс. руб.):</t>
  </si>
  <si>
    <t>Расходы на уплату налогов, сборов и других обязательных платежей</t>
  </si>
  <si>
    <t>Страховые взносы</t>
  </si>
  <si>
    <t>Амортизация</t>
  </si>
  <si>
    <t>Результат деятельности регулируемой организации до перехода к регулированию цен (тыс. руб.):</t>
  </si>
  <si>
    <t>Недополученный доход</t>
  </si>
  <si>
    <t>Избыток средств</t>
  </si>
  <si>
    <t>Итого (тыс. руб.)</t>
  </si>
  <si>
    <t>Товарная продукция (тыс. руб.)</t>
  </si>
  <si>
    <t>Общехозяйственные расходы, относимые на тепловую энергию (тыс. руб.)</t>
  </si>
  <si>
    <t>Прибыль (тыс. руб.)</t>
  </si>
  <si>
    <t>Прочие расходы (тыс. руб.)</t>
  </si>
  <si>
    <t>Необходимая валовая выручка (тыс. руб.)</t>
  </si>
  <si>
    <t>Тарифы на тепловую энергию, руб./Гкал</t>
  </si>
  <si>
    <t>с 01.01. по 30.06.</t>
  </si>
  <si>
    <t>с 01.07. по 31.12.</t>
  </si>
  <si>
    <t>Приложение № 2 к протоколу заседания Правления 
ГК РК по ценам и тарифам от 22.11.2018 № 98</t>
  </si>
  <si>
    <t>Расчет тарифов на тепловую энергию на долгосрочный период регулирования АО "Сегежский ЦБК" (в горячей воде)</t>
  </si>
  <si>
    <t>Установлено ГК РК на 2019 год</t>
  </si>
  <si>
    <t>Пар на производство ГВС, в т.ч.:</t>
  </si>
  <si>
    <t>Получено в паре от ТЭЦ-1 на производство</t>
  </si>
  <si>
    <t>Потери в сетях ООО "Сегежа сети"</t>
  </si>
  <si>
    <t>Реализация тепловой энергии</t>
  </si>
  <si>
    <t>население/бюджет</t>
  </si>
  <si>
    <t>прочие потребители</t>
  </si>
  <si>
    <t>Электрическая энергия</t>
  </si>
  <si>
    <t>Тепловая энергия на ПСВ</t>
  </si>
  <si>
    <t>Расходы на передачу тепловой энергии (тыс. руб.)</t>
  </si>
  <si>
    <t>Тарифы на компенсацию потерь тепловой энергии, руб./Гкал: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</si>
</sst>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">
    <font>
      <sz val="10"/>
      <name val="Arial"/>
      <family val="0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Alignment="1">
      <alignment horizontal="right"/>
      <protection/>
    </xf>
    <xf numFmtId="0" fontId="1" fillId="0" borderId="0" xfId="17" applyFont="1" applyAlignment="1">
      <alignment horizontal="right" wrapText="1"/>
      <protection/>
    </xf>
    <xf numFmtId="0" fontId="1" fillId="0" borderId="0" xfId="17" applyFont="1" applyAlignment="1">
      <alignment horizontal="right" wrapText="1"/>
      <protection/>
    </xf>
    <xf numFmtId="0" fontId="3" fillId="0" borderId="0" xfId="17" applyFont="1" applyAlignment="1">
      <alignment horizontal="center" wrapText="1"/>
      <protection/>
    </xf>
    <xf numFmtId="0" fontId="0" fillId="0" borderId="0" xfId="0" applyAlignment="1">
      <alignment wrapText="1"/>
    </xf>
    <xf numFmtId="0" fontId="1" fillId="0" borderId="1" xfId="17" applyFont="1" applyBorder="1" applyAlignment="1">
      <alignment horizontal="center" vertical="center"/>
      <protection/>
    </xf>
    <xf numFmtId="0" fontId="3" fillId="0" borderId="2" xfId="17" applyFont="1" applyBorder="1" applyAlignment="1">
      <alignment horizontal="center" vertical="center" wrapText="1"/>
      <protection/>
    </xf>
    <xf numFmtId="0" fontId="3" fillId="0" borderId="3" xfId="17" applyFont="1" applyBorder="1" applyAlignment="1">
      <alignment horizontal="center" vertical="center" wrapText="1"/>
      <protection/>
    </xf>
    <xf numFmtId="0" fontId="3" fillId="0" borderId="4" xfId="17" applyFont="1" applyBorder="1" applyAlignment="1">
      <alignment horizontal="center" vertical="center" wrapText="1"/>
      <protection/>
    </xf>
    <xf numFmtId="0" fontId="3" fillId="0" borderId="5" xfId="17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17" applyFont="1" applyBorder="1" applyAlignment="1">
      <alignment horizontal="center" vertical="center"/>
      <protection/>
    </xf>
    <xf numFmtId="0" fontId="3" fillId="0" borderId="9" xfId="17" applyFont="1" applyBorder="1" applyAlignment="1">
      <alignment horizontal="center" vertical="center" wrapText="1"/>
      <protection/>
    </xf>
    <xf numFmtId="0" fontId="3" fillId="0" borderId="10" xfId="17" applyFont="1" applyBorder="1" applyAlignment="1">
      <alignment horizontal="center" vertical="center" wrapText="1"/>
      <protection/>
    </xf>
    <xf numFmtId="0" fontId="3" fillId="0" borderId="11" xfId="17" applyFont="1" applyBorder="1" applyAlignment="1">
      <alignment horizontal="center" vertical="center" wrapText="1"/>
      <protection/>
    </xf>
    <xf numFmtId="0" fontId="3" fillId="0" borderId="6" xfId="17" applyFont="1" applyBorder="1" applyAlignment="1">
      <alignment horizontal="center" vertical="center" wrapText="1"/>
      <protection/>
    </xf>
    <xf numFmtId="0" fontId="3" fillId="0" borderId="7" xfId="17" applyFont="1" applyBorder="1" applyAlignment="1">
      <alignment horizontal="center" vertical="center" wrapText="1"/>
      <protection/>
    </xf>
    <xf numFmtId="0" fontId="1" fillId="0" borderId="12" xfId="17" applyFont="1" applyBorder="1" applyAlignment="1">
      <alignment horizontal="center" vertical="center"/>
      <protection/>
    </xf>
    <xf numFmtId="0" fontId="0" fillId="0" borderId="13" xfId="17" applyFont="1" applyFill="1" applyBorder="1" applyAlignment="1">
      <alignment horizontal="center" vertical="center" wrapText="1"/>
      <protection/>
    </xf>
    <xf numFmtId="0" fontId="4" fillId="0" borderId="13" xfId="17" applyFont="1" applyBorder="1">
      <alignment/>
      <protection/>
    </xf>
    <xf numFmtId="0" fontId="1" fillId="0" borderId="13" xfId="17" applyFont="1" applyBorder="1">
      <alignment/>
      <protection/>
    </xf>
    <xf numFmtId="4" fontId="1" fillId="0" borderId="13" xfId="17" applyNumberFormat="1" applyFont="1" applyBorder="1" applyAlignment="1">
      <alignment horizontal="center" vertical="center"/>
      <protection/>
    </xf>
    <xf numFmtId="0" fontId="1" fillId="0" borderId="13" xfId="17" applyFont="1" applyBorder="1" applyAlignment="1">
      <alignment wrapText="1"/>
      <protection/>
    </xf>
    <xf numFmtId="0" fontId="1" fillId="0" borderId="13" xfId="19" applyFont="1" applyFill="1" applyBorder="1" applyAlignment="1">
      <alignment wrapText="1"/>
      <protection/>
    </xf>
    <xf numFmtId="0" fontId="4" fillId="0" borderId="13" xfId="17" applyFont="1" applyBorder="1" applyAlignment="1">
      <alignment wrapText="1"/>
      <protection/>
    </xf>
    <xf numFmtId="4" fontId="3" fillId="0" borderId="13" xfId="17" applyNumberFormat="1" applyFont="1" applyBorder="1" applyAlignment="1">
      <alignment horizontal="center" vertical="center"/>
      <protection/>
    </xf>
    <xf numFmtId="180" fontId="1" fillId="0" borderId="13" xfId="17" applyNumberFormat="1" applyFont="1" applyBorder="1" applyAlignment="1">
      <alignment horizontal="center" vertical="center"/>
      <protection/>
    </xf>
    <xf numFmtId="0" fontId="3" fillId="0" borderId="0" xfId="17" applyFont="1">
      <alignment/>
      <protection/>
    </xf>
    <xf numFmtId="49" fontId="1" fillId="0" borderId="6" xfId="18" applyNumberFormat="1" applyFont="1" applyFill="1" applyBorder="1" applyAlignment="1" applyProtection="1">
      <alignment horizontal="left" wrapText="1"/>
      <protection/>
    </xf>
    <xf numFmtId="49" fontId="3" fillId="0" borderId="6" xfId="18" applyNumberFormat="1" applyFont="1" applyFill="1" applyBorder="1" applyAlignment="1" applyProtection="1">
      <alignment horizontal="left" wrapText="1"/>
      <protection/>
    </xf>
    <xf numFmtId="0" fontId="4" fillId="0" borderId="0" xfId="17" applyFont="1">
      <alignment/>
      <protection/>
    </xf>
    <xf numFmtId="0" fontId="3" fillId="0" borderId="13" xfId="17" applyFont="1" applyBorder="1">
      <alignment/>
      <protection/>
    </xf>
    <xf numFmtId="0" fontId="3" fillId="0" borderId="13" xfId="17" applyFont="1" applyBorder="1" applyAlignment="1">
      <alignment horizontal="left" vertical="center"/>
      <protection/>
    </xf>
    <xf numFmtId="0" fontId="3" fillId="0" borderId="13" xfId="17" applyFont="1" applyBorder="1" applyAlignment="1">
      <alignment wrapText="1"/>
      <protection/>
    </xf>
    <xf numFmtId="180" fontId="3" fillId="0" borderId="13" xfId="17" applyNumberFormat="1" applyFont="1" applyBorder="1" applyAlignment="1">
      <alignment horizontal="center" vertical="center"/>
      <protection/>
    </xf>
    <xf numFmtId="0" fontId="1" fillId="0" borderId="13" xfId="0" applyFont="1" applyBorder="1" applyAlignment="1">
      <alignment/>
    </xf>
    <xf numFmtId="4" fontId="1" fillId="0" borderId="0" xfId="17" applyNumberFormat="1" applyFont="1">
      <alignment/>
      <protection/>
    </xf>
    <xf numFmtId="0" fontId="1" fillId="0" borderId="0" xfId="17" applyFont="1" applyAlignment="1">
      <alignment horizontal="right"/>
      <protection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" fillId="2" borderId="13" xfId="17" applyNumberFormat="1" applyFont="1" applyFill="1" applyBorder="1" applyAlignment="1">
      <alignment horizontal="center" vertical="center"/>
      <protection/>
    </xf>
    <xf numFmtId="0" fontId="3" fillId="0" borderId="13" xfId="17" applyFont="1" applyBorder="1" applyAlignment="1">
      <alignment horizontal="left" vertical="center" wrapText="1"/>
      <protection/>
    </xf>
    <xf numFmtId="4" fontId="3" fillId="0" borderId="1" xfId="17" applyNumberFormat="1" applyFont="1" applyBorder="1" applyAlignment="1">
      <alignment horizontal="center" vertical="center"/>
      <protection/>
    </xf>
    <xf numFmtId="4" fontId="3" fillId="0" borderId="12" xfId="17" applyNumberFormat="1" applyFont="1" applyBorder="1" applyAlignment="1">
      <alignment horizontal="center" vertical="center"/>
      <protection/>
    </xf>
    <xf numFmtId="4" fontId="3" fillId="0" borderId="12" xfId="17" applyNumberFormat="1" applyFont="1" applyBorder="1" applyAlignment="1">
      <alignment horizontal="center" vertical="center"/>
      <protection/>
    </xf>
  </cellXfs>
  <cellStyles count="9">
    <cellStyle name="Normal" xfId="0"/>
    <cellStyle name="Currency" xfId="15"/>
    <cellStyle name="Currency [0]" xfId="16"/>
    <cellStyle name="Обычный_расчет тарифа - тепло" xfId="17"/>
    <cellStyle name="Обычный_тарифы на 2002г с 1-01" xfId="18"/>
    <cellStyle name="Обычный_ТЭП Видлица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90;&#1072;&#1085;&#1086;&#1074;&#1083;&#1077;&#1085;&#1086;%20&#1040;&#1054;%20&#1057;&#1077;&#1075;&#1077;&#1078;&#1089;&#1082;&#1080;&#1081;%20&#1062;&#1041;&#105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ЭП"/>
      <sheetName val="Лист1"/>
      <sheetName val="Факт (пар)"/>
      <sheetName val="Факт (ГВС)"/>
      <sheetName val="калькуляция (пар)"/>
      <sheetName val="калькуляция (ГВ)"/>
      <sheetName val="тариф (пар)"/>
      <sheetName val="прил к прот тариф в паре"/>
      <sheetName val="анализ в паре факт 2017"/>
      <sheetName val="корректировка НВВ пар"/>
      <sheetName val="корректировка НВВ ГВ"/>
      <sheetName val="тариф (ГВ)"/>
      <sheetName val="прил к прот в гор воде"/>
      <sheetName val="анализ в ГВС факт 2017"/>
      <sheetName val="Динамика"/>
      <sheetName val="ГВС"/>
      <sheetName val="Параметры (ГВ)"/>
      <sheetName val="Параметры (пар)"/>
    </sheetNames>
    <sheetDataSet>
      <sheetData sheetId="5">
        <row r="117">
          <cell r="L117">
            <v>2056.2472571004787</v>
          </cell>
        </row>
      </sheetData>
      <sheetData sheetId="11">
        <row r="18">
          <cell r="W18">
            <v>20068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showZeros="0" workbookViewId="0" topLeftCell="A2">
      <selection activeCell="K22" sqref="K22"/>
    </sheetView>
  </sheetViews>
  <sheetFormatPr defaultColWidth="9.140625" defaultRowHeight="12.75"/>
  <cols>
    <col min="1" max="1" width="70.28125" style="1" customWidth="1"/>
    <col min="2" max="2" width="14.140625" style="1" customWidth="1"/>
    <col min="3" max="3" width="10.421875" style="1" customWidth="1"/>
    <col min="4" max="4" width="9.7109375" style="1" customWidth="1"/>
    <col min="5" max="5" width="14.28125" style="1" customWidth="1"/>
    <col min="6" max="6" width="11.8515625" style="1" customWidth="1"/>
    <col min="7" max="7" width="10.140625" style="1" customWidth="1"/>
    <col min="8" max="16384" width="9.140625" style="1" customWidth="1"/>
  </cols>
  <sheetData>
    <row r="1" ht="29.25" customHeight="1" hidden="1"/>
    <row r="2" spans="2:12" ht="61.5" customHeight="1">
      <c r="B2" s="2"/>
      <c r="C2" s="2"/>
      <c r="D2" s="2"/>
      <c r="E2" s="3" t="s">
        <v>0</v>
      </c>
      <c r="F2" s="3"/>
      <c r="G2" s="3"/>
      <c r="H2" s="4"/>
      <c r="I2" s="4"/>
      <c r="J2" s="4"/>
      <c r="K2" s="4"/>
      <c r="L2" s="4"/>
    </row>
    <row r="3" spans="1:7" ht="37.5" customHeight="1">
      <c r="A3" s="5" t="s">
        <v>1</v>
      </c>
      <c r="B3" s="5"/>
      <c r="C3" s="5"/>
      <c r="D3" s="5"/>
      <c r="E3" s="6"/>
      <c r="F3" s="6"/>
      <c r="G3" s="6"/>
    </row>
    <row r="5" spans="1:7" ht="25.5" customHeight="1">
      <c r="A5" s="7" t="s">
        <v>2</v>
      </c>
      <c r="B5" s="8" t="s">
        <v>3</v>
      </c>
      <c r="C5" s="9"/>
      <c r="D5" s="10"/>
      <c r="E5" s="11" t="s">
        <v>4</v>
      </c>
      <c r="F5" s="12"/>
      <c r="G5" s="13"/>
    </row>
    <row r="6" spans="1:7" ht="32.25" customHeight="1">
      <c r="A6" s="14"/>
      <c r="B6" s="15"/>
      <c r="C6" s="16"/>
      <c r="D6" s="17"/>
      <c r="E6" s="11" t="s">
        <v>6</v>
      </c>
      <c r="F6" s="12"/>
      <c r="G6" s="13"/>
    </row>
    <row r="7" spans="1:7" ht="38.25" customHeight="1">
      <c r="A7" s="20"/>
      <c r="B7" s="21" t="s">
        <v>7</v>
      </c>
      <c r="C7" s="21" t="s">
        <v>8</v>
      </c>
      <c r="D7" s="21" t="s">
        <v>9</v>
      </c>
      <c r="E7" s="21" t="s">
        <v>7</v>
      </c>
      <c r="F7" s="21" t="s">
        <v>8</v>
      </c>
      <c r="G7" s="21" t="s">
        <v>9</v>
      </c>
    </row>
    <row r="8" spans="1:7" ht="15">
      <c r="A8" s="22" t="s">
        <v>10</v>
      </c>
      <c r="B8" s="23"/>
      <c r="C8" s="23"/>
      <c r="D8" s="23"/>
      <c r="E8" s="23"/>
      <c r="F8" s="23"/>
      <c r="G8" s="23"/>
    </row>
    <row r="9" spans="1:7" ht="14.25">
      <c r="A9" s="23" t="s">
        <v>11</v>
      </c>
      <c r="B9" s="24">
        <v>1528872.4</v>
      </c>
      <c r="C9" s="24"/>
      <c r="D9" s="24"/>
      <c r="E9" s="24">
        <v>1982018.3075066668</v>
      </c>
      <c r="F9" s="24"/>
      <c r="G9" s="24"/>
    </row>
    <row r="10" spans="1:7" ht="14.25" customHeight="1">
      <c r="A10" s="25" t="s">
        <v>12</v>
      </c>
      <c r="B10" s="24">
        <v>263867.4</v>
      </c>
      <c r="C10" s="24"/>
      <c r="D10" s="24"/>
      <c r="E10" s="24">
        <v>342075.64084000007</v>
      </c>
      <c r="F10" s="24"/>
      <c r="G10" s="24"/>
    </row>
    <row r="11" spans="1:7" ht="14.25">
      <c r="A11" s="23" t="s">
        <v>13</v>
      </c>
      <c r="B11" s="24">
        <v>1265005</v>
      </c>
      <c r="C11" s="24"/>
      <c r="D11" s="24"/>
      <c r="E11" s="24">
        <v>1639942.6666666667</v>
      </c>
      <c r="F11" s="24"/>
      <c r="G11" s="24"/>
    </row>
    <row r="12" spans="1:7" ht="28.5" hidden="1">
      <c r="A12" s="25" t="s">
        <v>14</v>
      </c>
      <c r="B12" s="24"/>
      <c r="C12" s="24"/>
      <c r="D12" s="24"/>
      <c r="E12" s="24"/>
      <c r="F12" s="24"/>
      <c r="G12" s="24"/>
    </row>
    <row r="13" spans="1:7" ht="14.25">
      <c r="A13" s="26" t="s">
        <v>15</v>
      </c>
      <c r="B13" s="24">
        <v>45000</v>
      </c>
      <c r="C13" s="24"/>
      <c r="D13" s="24"/>
      <c r="E13" s="24">
        <v>0</v>
      </c>
      <c r="F13" s="24"/>
      <c r="G13" s="24"/>
    </row>
    <row r="14" spans="1:7" ht="14.25">
      <c r="A14" s="26" t="s">
        <v>13</v>
      </c>
      <c r="B14" s="24">
        <v>1310005</v>
      </c>
      <c r="C14" s="24"/>
      <c r="D14" s="24"/>
      <c r="E14" s="24">
        <v>1639942.6666666667</v>
      </c>
      <c r="F14" s="24"/>
      <c r="G14" s="24"/>
    </row>
    <row r="15" spans="1:7" ht="28.5">
      <c r="A15" s="25" t="s">
        <v>16</v>
      </c>
      <c r="B15" s="24">
        <v>1295196</v>
      </c>
      <c r="C15" s="24"/>
      <c r="D15" s="24"/>
      <c r="E15" s="24">
        <v>1627742</v>
      </c>
      <c r="F15" s="24"/>
      <c r="G15" s="24"/>
    </row>
    <row r="16" spans="1:7" ht="14.25">
      <c r="A16" s="25" t="s">
        <v>17</v>
      </c>
      <c r="B16" s="24">
        <v>14809</v>
      </c>
      <c r="C16" s="24"/>
      <c r="D16" s="24"/>
      <c r="E16" s="24">
        <v>12200.666666666744</v>
      </c>
      <c r="F16" s="24"/>
      <c r="G16" s="24"/>
    </row>
    <row r="17" spans="1:7" ht="14.25">
      <c r="A17" s="25" t="s">
        <v>18</v>
      </c>
      <c r="B17" s="24">
        <v>14809</v>
      </c>
      <c r="C17" s="24"/>
      <c r="D17" s="24"/>
      <c r="E17" s="24">
        <v>12200.666666666666</v>
      </c>
      <c r="F17" s="24"/>
      <c r="G17" s="24"/>
    </row>
    <row r="18" spans="1:7" s="30" customFormat="1" ht="15">
      <c r="A18" s="27" t="s">
        <v>19</v>
      </c>
      <c r="B18" s="28">
        <v>1138537.070521123</v>
      </c>
      <c r="C18" s="24">
        <v>869.1089503636421</v>
      </c>
      <c r="D18" s="29">
        <v>80.12727405202276</v>
      </c>
      <c r="E18" s="28">
        <v>1090686.997266081</v>
      </c>
      <c r="F18" s="24">
        <v>665.0762977482633</v>
      </c>
      <c r="G18" s="29">
        <v>80.22811676128161</v>
      </c>
    </row>
    <row r="19" spans="1:7" ht="17.25" customHeight="1">
      <c r="A19" s="25" t="s">
        <v>20</v>
      </c>
      <c r="B19" s="24">
        <v>979598.9841206031</v>
      </c>
      <c r="C19" s="24">
        <v>747.7826299293538</v>
      </c>
      <c r="D19" s="29">
        <v>68.94162543674365</v>
      </c>
      <c r="E19" s="24">
        <v>991536.4284852959</v>
      </c>
      <c r="F19" s="24">
        <v>604.6165202230418</v>
      </c>
      <c r="G19" s="29">
        <v>72.93485716523665</v>
      </c>
    </row>
    <row r="20" spans="1:7" ht="14.25">
      <c r="A20" s="25" t="s">
        <v>21</v>
      </c>
      <c r="B20" s="24">
        <v>74366.53180757034</v>
      </c>
      <c r="C20" s="24">
        <v>56.768128219029954</v>
      </c>
      <c r="D20" s="29">
        <v>5.233722843750923</v>
      </c>
      <c r="E20" s="24">
        <v>99150.56878078498</v>
      </c>
      <c r="F20" s="24">
        <v>60.45977752522139</v>
      </c>
      <c r="G20" s="29">
        <v>7.293259596044953</v>
      </c>
    </row>
    <row r="21" spans="1:7" ht="14.25">
      <c r="A21" s="25" t="s">
        <v>22</v>
      </c>
      <c r="B21" s="24">
        <v>84571.55459294956</v>
      </c>
      <c r="C21" s="24">
        <v>64.55819221525839</v>
      </c>
      <c r="D21" s="29">
        <v>5.951925771528184</v>
      </c>
      <c r="E21" s="24">
        <v>0</v>
      </c>
      <c r="F21" s="24">
        <v>0</v>
      </c>
      <c r="G21" s="29">
        <v>0</v>
      </c>
    </row>
    <row r="22" spans="1:7" ht="15">
      <c r="A22" s="27" t="s">
        <v>23</v>
      </c>
      <c r="B22" s="28">
        <v>224799.53214700802</v>
      </c>
      <c r="C22" s="24">
        <v>171.6020413258026</v>
      </c>
      <c r="D22" s="29">
        <v>15.820805650944001</v>
      </c>
      <c r="E22" s="28">
        <v>218827.1689555418</v>
      </c>
      <c r="F22" s="24">
        <v>133.43586541371474</v>
      </c>
      <c r="G22" s="29">
        <v>16.09636101421586</v>
      </c>
    </row>
    <row r="23" spans="1:7" ht="14.25">
      <c r="A23" s="25" t="s">
        <v>24</v>
      </c>
      <c r="B23" s="24">
        <v>3283.394916672</v>
      </c>
      <c r="C23" s="24">
        <v>2.5063987669298973</v>
      </c>
      <c r="D23" s="29">
        <v>0.2310767836384777</v>
      </c>
      <c r="E23" s="24">
        <v>3196.163298544987</v>
      </c>
      <c r="F23" s="24">
        <v>1.948948194049662</v>
      </c>
      <c r="G23" s="29">
        <v>0.235101512117169</v>
      </c>
    </row>
    <row r="24" spans="1:7" ht="14.25">
      <c r="A24" s="23" t="s">
        <v>25</v>
      </c>
      <c r="B24" s="24">
        <v>67592.42880000001</v>
      </c>
      <c r="C24" s="24">
        <v>51.59707695772154</v>
      </c>
      <c r="D24" s="29">
        <v>4.756979115155613</v>
      </c>
      <c r="E24" s="24">
        <v>65796.66646041059</v>
      </c>
      <c r="F24" s="24">
        <v>40.121321188714674</v>
      </c>
      <c r="G24" s="29">
        <v>4.8398327407593875</v>
      </c>
    </row>
    <row r="25" spans="1:7" ht="14.25">
      <c r="A25" s="25" t="s">
        <v>26</v>
      </c>
      <c r="B25" s="24">
        <v>54984.855484416</v>
      </c>
      <c r="C25" s="24">
        <v>41.97301192317281</v>
      </c>
      <c r="D25" s="29">
        <v>3.86969093776989</v>
      </c>
      <c r="E25" s="24">
        <v>53524.04493980836</v>
      </c>
      <c r="F25" s="24">
        <v>32.63775376281957</v>
      </c>
      <c r="G25" s="29">
        <v>3.9370904189109392</v>
      </c>
    </row>
    <row r="26" spans="1:7" ht="15.75" customHeight="1">
      <c r="A26" s="25" t="s">
        <v>27</v>
      </c>
      <c r="B26" s="24">
        <v>95418.43638912</v>
      </c>
      <c r="C26" s="24">
        <v>72.83822305191202</v>
      </c>
      <c r="D26" s="29">
        <v>6.715301064959635</v>
      </c>
      <c r="E26" s="24">
        <v>92883.4063922383</v>
      </c>
      <c r="F26" s="24">
        <v>56.63820344465597</v>
      </c>
      <c r="G26" s="29">
        <v>6.832263327518271</v>
      </c>
    </row>
    <row r="27" spans="1:7" ht="14.25" customHeight="1">
      <c r="A27" s="25" t="s">
        <v>28</v>
      </c>
      <c r="B27" s="24">
        <v>2178.7631424</v>
      </c>
      <c r="C27" s="24">
        <v>1.6631716233144147</v>
      </c>
      <c r="D27" s="29">
        <v>0.15333567604050377</v>
      </c>
      <c r="E27" s="24">
        <v>2120.8788369020535</v>
      </c>
      <c r="F27" s="24">
        <v>1.293264014657862</v>
      </c>
      <c r="G27" s="29">
        <v>0.15600636607020885</v>
      </c>
    </row>
    <row r="28" spans="1:7" ht="14.25">
      <c r="A28" s="25" t="s">
        <v>29</v>
      </c>
      <c r="B28" s="24">
        <v>419.1243264</v>
      </c>
      <c r="C28" s="24">
        <v>0.31994101274422615</v>
      </c>
      <c r="D28" s="29">
        <v>0.029496878611032607</v>
      </c>
      <c r="E28" s="24">
        <v>407.9892378358367</v>
      </c>
      <c r="F28" s="24">
        <v>0.24878262278833937</v>
      </c>
      <c r="G28" s="29">
        <v>0.030010633933004103</v>
      </c>
    </row>
    <row r="29" spans="1:7" ht="14.25" customHeight="1" hidden="1">
      <c r="A29" s="25" t="s">
        <v>30</v>
      </c>
      <c r="B29" s="24"/>
      <c r="C29" s="24">
        <v>0</v>
      </c>
      <c r="D29" s="29">
        <v>0</v>
      </c>
      <c r="E29" s="24"/>
      <c r="F29" s="24">
        <v>0</v>
      </c>
      <c r="G29" s="29">
        <v>0</v>
      </c>
    </row>
    <row r="30" spans="1:7" ht="14.25">
      <c r="A30" s="25" t="s">
        <v>31</v>
      </c>
      <c r="B30" s="24">
        <v>922.529088</v>
      </c>
      <c r="C30" s="24">
        <v>0.7042179900076717</v>
      </c>
      <c r="D30" s="29">
        <v>0.06492519476884895</v>
      </c>
      <c r="E30" s="24">
        <v>898.0197898017059</v>
      </c>
      <c r="F30" s="24">
        <v>0.5475921860286818</v>
      </c>
      <c r="G30" s="29">
        <v>0.06605601490688404</v>
      </c>
    </row>
    <row r="31" spans="1:7" ht="15">
      <c r="A31" s="27" t="s">
        <v>32</v>
      </c>
      <c r="B31" s="28">
        <v>57574.17208495248</v>
      </c>
      <c r="C31" s="24">
        <v>43.949581936673894</v>
      </c>
      <c r="D31" s="29">
        <v>4.0519202970332415</v>
      </c>
      <c r="E31" s="28">
        <v>49968.071796521166</v>
      </c>
      <c r="F31" s="24">
        <v>30.46940165175764</v>
      </c>
      <c r="G31" s="29">
        <v>3.6755222245025228</v>
      </c>
    </row>
    <row r="32" spans="1:7" ht="13.5" customHeight="1">
      <c r="A32" s="25" t="s">
        <v>33</v>
      </c>
      <c r="B32" s="24">
        <v>5099.744000000001</v>
      </c>
      <c r="C32" s="24">
        <v>3.8929194926736925</v>
      </c>
      <c r="D32" s="29">
        <v>0.3589067019979633</v>
      </c>
      <c r="E32" s="24">
        <v>1649.28</v>
      </c>
      <c r="F32" s="24">
        <v>1.0056936949828326</v>
      </c>
      <c r="G32" s="29">
        <v>0.12131677442173308</v>
      </c>
    </row>
    <row r="33" spans="1:7" ht="14.25">
      <c r="A33" s="25" t="s">
        <v>34</v>
      </c>
      <c r="B33" s="24">
        <v>17985.546228952473</v>
      </c>
      <c r="C33" s="24">
        <v>13.729372200069827</v>
      </c>
      <c r="D33" s="29">
        <v>1.2657759057445308</v>
      </c>
      <c r="E33" s="24">
        <v>16431.881796521167</v>
      </c>
      <c r="F33" s="24">
        <v>10.019790405185608</v>
      </c>
      <c r="G33" s="29">
        <v>1.2086867586056584</v>
      </c>
    </row>
    <row r="34" spans="1:7" ht="14.25">
      <c r="A34" s="25" t="s">
        <v>35</v>
      </c>
      <c r="B34" s="24">
        <v>34488.88185600001</v>
      </c>
      <c r="C34" s="24">
        <v>26.32729024393037</v>
      </c>
      <c r="D34" s="29">
        <v>2.427237689290748</v>
      </c>
      <c r="E34" s="24">
        <v>31886.91</v>
      </c>
      <c r="F34" s="24">
        <v>19.443917551589198</v>
      </c>
      <c r="G34" s="29">
        <v>2.345518691475131</v>
      </c>
    </row>
    <row r="35" spans="1:7" ht="30" hidden="1">
      <c r="A35" s="27" t="s">
        <v>36</v>
      </c>
      <c r="B35" s="24"/>
      <c r="C35" s="24">
        <v>0</v>
      </c>
      <c r="D35" s="29">
        <v>0</v>
      </c>
      <c r="E35" s="24"/>
      <c r="F35" s="24">
        <v>0</v>
      </c>
      <c r="G35" s="29">
        <v>0</v>
      </c>
    </row>
    <row r="36" spans="1:7" ht="14.25" customHeight="1" hidden="1">
      <c r="A36" s="31" t="s">
        <v>37</v>
      </c>
      <c r="B36" s="24"/>
      <c r="C36" s="24">
        <v>0</v>
      </c>
      <c r="D36" s="29">
        <v>0</v>
      </c>
      <c r="E36" s="24"/>
      <c r="F36" s="24">
        <v>0</v>
      </c>
      <c r="G36" s="29">
        <v>0</v>
      </c>
    </row>
    <row r="37" spans="1:7" ht="14.25" hidden="1">
      <c r="A37" s="31" t="s">
        <v>38</v>
      </c>
      <c r="B37" s="24"/>
      <c r="C37" s="24">
        <v>0</v>
      </c>
      <c r="D37" s="29">
        <v>0</v>
      </c>
      <c r="E37" s="24"/>
      <c r="F37" s="24">
        <v>0</v>
      </c>
      <c r="G37" s="29">
        <v>0</v>
      </c>
    </row>
    <row r="38" spans="1:7" s="33" customFormat="1" ht="15">
      <c r="A38" s="32" t="s">
        <v>39</v>
      </c>
      <c r="B38" s="28">
        <v>1420910.7747530835</v>
      </c>
      <c r="C38" s="24">
        <v>1084.6605736261185</v>
      </c>
      <c r="D38" s="29">
        <v>100</v>
      </c>
      <c r="E38" s="28">
        <v>1359482.238018144</v>
      </c>
      <c r="F38" s="24">
        <v>828.9815648137356</v>
      </c>
      <c r="G38" s="29">
        <v>100</v>
      </c>
    </row>
    <row r="39" spans="1:7" s="33" customFormat="1" ht="15">
      <c r="A39" s="32" t="s">
        <v>40</v>
      </c>
      <c r="B39" s="28">
        <v>16062.738434829189</v>
      </c>
      <c r="C39" s="24">
        <v>1084.6605736261185</v>
      </c>
      <c r="D39" s="29"/>
      <c r="E39" s="28">
        <v>10114.127745104117</v>
      </c>
      <c r="F39" s="24">
        <v>828.9815648137303</v>
      </c>
      <c r="G39" s="24"/>
    </row>
    <row r="40" spans="1:7" s="33" customFormat="1" ht="30">
      <c r="A40" s="32" t="s">
        <v>41</v>
      </c>
      <c r="B40" s="24">
        <v>849.4201943948602</v>
      </c>
      <c r="C40" s="24">
        <v>57.358376284344665</v>
      </c>
      <c r="D40" s="29"/>
      <c r="E40" s="24">
        <v>854.3205</v>
      </c>
      <c r="F40" s="24">
        <v>70.02244412873569</v>
      </c>
      <c r="G40" s="24"/>
    </row>
    <row r="41" spans="1:7" s="30" customFormat="1" ht="15">
      <c r="A41" s="22" t="s">
        <v>42</v>
      </c>
      <c r="B41" s="24">
        <v>169.1215862922405</v>
      </c>
      <c r="C41" s="24">
        <v>11.420189499104632</v>
      </c>
      <c r="D41" s="29"/>
      <c r="E41" s="24">
        <v>109.68448245104116</v>
      </c>
      <c r="F41" s="24">
        <v>8.99004008942466</v>
      </c>
      <c r="G41" s="24"/>
    </row>
    <row r="42" spans="1:7" s="30" customFormat="1" ht="30" hidden="1">
      <c r="A42" s="27" t="s">
        <v>36</v>
      </c>
      <c r="B42" s="24"/>
      <c r="C42" s="24">
        <v>0</v>
      </c>
      <c r="D42" s="29"/>
      <c r="E42" s="24"/>
      <c r="F42" s="24">
        <v>0</v>
      </c>
      <c r="G42" s="24"/>
    </row>
    <row r="43" spans="1:7" s="30" customFormat="1" ht="15" customHeight="1" hidden="1">
      <c r="A43" s="31" t="s">
        <v>37</v>
      </c>
      <c r="B43" s="24"/>
      <c r="C43" s="24">
        <v>0</v>
      </c>
      <c r="D43" s="29"/>
      <c r="E43" s="24"/>
      <c r="F43" s="24">
        <v>0</v>
      </c>
      <c r="G43" s="24"/>
    </row>
    <row r="44" spans="1:7" s="30" customFormat="1" ht="15" hidden="1">
      <c r="A44" s="31" t="s">
        <v>38</v>
      </c>
      <c r="B44" s="24"/>
      <c r="C44" s="24">
        <v>0</v>
      </c>
      <c r="D44" s="29"/>
      <c r="E44" s="24"/>
      <c r="F44" s="24">
        <v>0</v>
      </c>
      <c r="G44" s="24"/>
    </row>
    <row r="45" spans="1:7" s="30" customFormat="1" ht="15">
      <c r="A45" s="34" t="s">
        <v>43</v>
      </c>
      <c r="B45" s="24">
        <v>96.8032</v>
      </c>
      <c r="C45" s="24">
        <v>6.536781686812074</v>
      </c>
      <c r="D45" s="29"/>
      <c r="E45" s="24">
        <v>0</v>
      </c>
      <c r="F45" s="24">
        <v>0</v>
      </c>
      <c r="G45" s="24"/>
    </row>
    <row r="46" spans="1:7" s="30" customFormat="1" ht="15">
      <c r="A46" s="34" t="s">
        <v>38</v>
      </c>
      <c r="B46" s="24"/>
      <c r="C46" s="24"/>
      <c r="D46" s="29"/>
      <c r="E46" s="24">
        <v>-489.75</v>
      </c>
      <c r="F46" s="24">
        <v>-40.14124911207012</v>
      </c>
      <c r="G46" s="24"/>
    </row>
    <row r="47" spans="1:7" s="30" customFormat="1" ht="15">
      <c r="A47" s="35" t="s">
        <v>44</v>
      </c>
      <c r="B47" s="28">
        <v>17178.08341551629</v>
      </c>
      <c r="C47" s="24">
        <v>1159.9759210963798</v>
      </c>
      <c r="D47" s="29"/>
      <c r="E47" s="28">
        <v>10588.382727555158</v>
      </c>
      <c r="F47" s="24">
        <v>867.8527999198205</v>
      </c>
      <c r="G47" s="24"/>
    </row>
    <row r="48" spans="1:7" s="30" customFormat="1" ht="15">
      <c r="A48" s="36" t="s">
        <v>45</v>
      </c>
      <c r="B48" s="28"/>
      <c r="C48" s="28"/>
      <c r="D48" s="37"/>
      <c r="E48" s="28"/>
      <c r="F48" s="28"/>
      <c r="G48" s="28"/>
    </row>
    <row r="49" spans="1:7" ht="15">
      <c r="A49" s="38" t="s">
        <v>46</v>
      </c>
      <c r="B49" s="24"/>
      <c r="C49" s="28">
        <v>1179.7092392807124</v>
      </c>
      <c r="D49" s="24"/>
      <c r="E49" s="24"/>
      <c r="F49" s="28">
        <v>867.8527999198205</v>
      </c>
      <c r="G49" s="24"/>
    </row>
    <row r="50" spans="1:7" ht="15">
      <c r="A50" s="38" t="s">
        <v>47</v>
      </c>
      <c r="B50" s="24"/>
      <c r="C50" s="28">
        <v>1130.375943819881</v>
      </c>
      <c r="D50" s="24"/>
      <c r="E50" s="24"/>
      <c r="F50" s="28">
        <v>867.8527999198205</v>
      </c>
      <c r="G50" s="24"/>
    </row>
    <row r="52" ht="14.25">
      <c r="C52" s="39"/>
    </row>
  </sheetData>
  <mergeCells count="6">
    <mergeCell ref="E6:G6"/>
    <mergeCell ref="E2:G2"/>
    <mergeCell ref="A3:G3"/>
    <mergeCell ref="A5:A7"/>
    <mergeCell ref="B5:D6"/>
    <mergeCell ref="E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1"/>
  <sheetViews>
    <sheetView showZeros="0" tabSelected="1" workbookViewId="0" topLeftCell="A2">
      <selection activeCell="B25" sqref="B25"/>
    </sheetView>
  </sheetViews>
  <sheetFormatPr defaultColWidth="9.140625" defaultRowHeight="12.75"/>
  <cols>
    <col min="1" max="1" width="47.00390625" style="1" customWidth="1"/>
    <col min="2" max="3" width="14.140625" style="1" customWidth="1"/>
    <col min="4" max="4" width="10.00390625" style="1" customWidth="1"/>
    <col min="5" max="5" width="11.8515625" style="1" customWidth="1"/>
    <col min="6" max="6" width="10.7109375" style="1" customWidth="1"/>
    <col min="7" max="7" width="10.57421875" style="1" customWidth="1"/>
    <col min="8" max="8" width="11.8515625" style="1" customWidth="1"/>
    <col min="9" max="9" width="10.7109375" style="1" customWidth="1"/>
    <col min="10" max="10" width="10.57421875" style="1" customWidth="1"/>
    <col min="11" max="16384" width="9.140625" style="1" customWidth="1"/>
  </cols>
  <sheetData>
    <row r="1" ht="29.25" customHeight="1" hidden="1"/>
    <row r="2" spans="2:10" ht="61.5" customHeight="1">
      <c r="B2" s="40"/>
      <c r="C2" s="40"/>
      <c r="D2" s="40"/>
      <c r="E2" s="3"/>
      <c r="F2" s="3"/>
      <c r="G2" s="3"/>
      <c r="H2" s="3" t="s">
        <v>48</v>
      </c>
      <c r="I2" s="3"/>
      <c r="J2" s="3"/>
    </row>
    <row r="3" spans="1:10" ht="33.75" customHeight="1">
      <c r="A3" s="5" t="s">
        <v>49</v>
      </c>
      <c r="B3" s="5"/>
      <c r="C3" s="5"/>
      <c r="D3" s="5"/>
      <c r="E3" s="41"/>
      <c r="F3" s="41"/>
      <c r="G3" s="41"/>
      <c r="H3" s="41"/>
      <c r="I3" s="41"/>
      <c r="J3" s="41"/>
    </row>
    <row r="4" ht="5.25" customHeight="1"/>
    <row r="5" spans="1:10" ht="37.5" customHeight="1">
      <c r="A5" s="7" t="s">
        <v>2</v>
      </c>
      <c r="B5" s="8" t="s">
        <v>50</v>
      </c>
      <c r="C5" s="9"/>
      <c r="D5" s="10"/>
      <c r="E5" s="11" t="s">
        <v>4</v>
      </c>
      <c r="F5" s="12"/>
      <c r="G5" s="12"/>
      <c r="H5" s="12"/>
      <c r="I5" s="12"/>
      <c r="J5" s="13"/>
    </row>
    <row r="6" spans="1:10" ht="37.5" customHeight="1">
      <c r="A6" s="14"/>
      <c r="B6" s="42"/>
      <c r="C6" s="43"/>
      <c r="D6" s="44"/>
      <c r="E6" s="11" t="s">
        <v>5</v>
      </c>
      <c r="F6" s="18"/>
      <c r="G6" s="19"/>
      <c r="H6" s="11" t="s">
        <v>6</v>
      </c>
      <c r="I6" s="12"/>
      <c r="J6" s="13"/>
    </row>
    <row r="7" spans="1:10" ht="38.25" customHeight="1">
      <c r="A7" s="20"/>
      <c r="B7" s="21" t="s">
        <v>7</v>
      </c>
      <c r="C7" s="21" t="s">
        <v>8</v>
      </c>
      <c r="D7" s="21" t="s">
        <v>9</v>
      </c>
      <c r="E7" s="21" t="s">
        <v>7</v>
      </c>
      <c r="F7" s="21" t="s">
        <v>8</v>
      </c>
      <c r="G7" s="21" t="s">
        <v>9</v>
      </c>
      <c r="H7" s="21" t="s">
        <v>7</v>
      </c>
      <c r="I7" s="21" t="s">
        <v>8</v>
      </c>
      <c r="J7" s="21" t="s">
        <v>9</v>
      </c>
    </row>
    <row r="8" spans="1:10" ht="15">
      <c r="A8" s="22" t="s">
        <v>10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4.25">
      <c r="A9" s="23" t="s">
        <v>11</v>
      </c>
      <c r="B9" s="24">
        <v>19539</v>
      </c>
      <c r="C9" s="24"/>
      <c r="D9" s="24"/>
      <c r="E9" s="24">
        <v>31100</v>
      </c>
      <c r="F9" s="24"/>
      <c r="G9" s="24"/>
      <c r="H9" s="24">
        <v>30137.96</v>
      </c>
      <c r="I9" s="24"/>
      <c r="J9" s="24"/>
    </row>
    <row r="10" spans="1:10" ht="14.25" customHeight="1">
      <c r="A10" s="25" t="s">
        <v>12</v>
      </c>
      <c r="B10" s="24">
        <v>470</v>
      </c>
      <c r="C10" s="24"/>
      <c r="D10" s="24"/>
      <c r="E10" s="24">
        <v>20102</v>
      </c>
      <c r="F10" s="24"/>
      <c r="G10" s="24"/>
      <c r="H10" s="24">
        <v>1448.8</v>
      </c>
      <c r="I10" s="24"/>
      <c r="J10" s="24"/>
    </row>
    <row r="11" spans="1:10" ht="14.25">
      <c r="A11" s="23" t="s">
        <v>13</v>
      </c>
      <c r="B11" s="24">
        <v>19069.37</v>
      </c>
      <c r="C11" s="24"/>
      <c r="D11" s="24"/>
      <c r="E11" s="24">
        <v>10998</v>
      </c>
      <c r="F11" s="24"/>
      <c r="G11" s="24"/>
      <c r="H11" s="24">
        <v>28689.16</v>
      </c>
      <c r="I11" s="24"/>
      <c r="J11" s="24"/>
    </row>
    <row r="12" spans="1:10" ht="28.5" hidden="1">
      <c r="A12" s="25" t="s">
        <v>14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.75" customHeight="1">
      <c r="A13" s="25" t="s">
        <v>51</v>
      </c>
      <c r="B13" s="24">
        <v>266160</v>
      </c>
      <c r="C13" s="24"/>
      <c r="D13" s="24"/>
      <c r="E13" s="24">
        <v>267373</v>
      </c>
      <c r="F13" s="24"/>
      <c r="G13" s="24"/>
      <c r="H13" s="24">
        <v>262986</v>
      </c>
      <c r="I13" s="24"/>
      <c r="J13" s="24"/>
    </row>
    <row r="14" spans="1:10" ht="15.75" customHeight="1">
      <c r="A14" s="26" t="s">
        <v>52</v>
      </c>
      <c r="B14" s="24">
        <v>16770</v>
      </c>
      <c r="C14" s="24"/>
      <c r="D14" s="24"/>
      <c r="E14" s="24"/>
      <c r="F14" s="24"/>
      <c r="G14" s="24"/>
      <c r="H14" s="24">
        <v>0</v>
      </c>
      <c r="I14" s="24"/>
      <c r="J14" s="24"/>
    </row>
    <row r="15" spans="1:10" ht="15.75" customHeight="1">
      <c r="A15" s="26" t="s">
        <v>15</v>
      </c>
      <c r="B15" s="24">
        <v>249390</v>
      </c>
      <c r="C15" s="24"/>
      <c r="D15" s="24"/>
      <c r="E15" s="24">
        <v>267373</v>
      </c>
      <c r="F15" s="24"/>
      <c r="G15" s="24"/>
      <c r="H15" s="24">
        <v>262986</v>
      </c>
      <c r="I15" s="24"/>
      <c r="J15" s="24"/>
    </row>
    <row r="16" spans="1:10" ht="15.75" customHeight="1">
      <c r="A16" s="26" t="s">
        <v>13</v>
      </c>
      <c r="B16" s="24">
        <v>285229.4</v>
      </c>
      <c r="C16" s="24"/>
      <c r="D16" s="24"/>
      <c r="E16" s="24">
        <v>278371</v>
      </c>
      <c r="F16" s="24"/>
      <c r="G16" s="24"/>
      <c r="H16" s="24">
        <v>291675.16</v>
      </c>
      <c r="I16" s="24"/>
      <c r="J16" s="24"/>
    </row>
    <row r="17" spans="1:10" ht="28.5">
      <c r="A17" s="25" t="s">
        <v>16</v>
      </c>
      <c r="B17" s="24">
        <v>67655</v>
      </c>
      <c r="C17" s="24"/>
      <c r="D17" s="24"/>
      <c r="E17" s="24">
        <v>39950</v>
      </c>
      <c r="F17" s="24"/>
      <c r="G17" s="24"/>
      <c r="H17" s="24">
        <v>56712.65969896589</v>
      </c>
      <c r="I17" s="24"/>
      <c r="J17" s="24"/>
    </row>
    <row r="18" spans="1:10" ht="15.75" customHeight="1">
      <c r="A18" s="25" t="s">
        <v>53</v>
      </c>
      <c r="B18" s="24">
        <v>21374.4</v>
      </c>
      <c r="C18" s="24"/>
      <c r="D18" s="24"/>
      <c r="E18" s="24">
        <v>50320</v>
      </c>
      <c r="F18" s="24"/>
      <c r="G18" s="24"/>
      <c r="H18" s="24">
        <v>20068</v>
      </c>
      <c r="I18" s="24"/>
      <c r="J18" s="24"/>
    </row>
    <row r="19" spans="1:10" ht="15.75" customHeight="1">
      <c r="A19" s="25" t="s">
        <v>54</v>
      </c>
      <c r="B19" s="24">
        <v>196200</v>
      </c>
      <c r="C19" s="24"/>
      <c r="D19" s="24"/>
      <c r="E19" s="24">
        <v>188101</v>
      </c>
      <c r="F19" s="24"/>
      <c r="G19" s="24"/>
      <c r="H19" s="24">
        <v>214894.50030103407</v>
      </c>
      <c r="I19" s="24"/>
      <c r="J19" s="24"/>
    </row>
    <row r="20" spans="1:10" ht="14.25" hidden="1">
      <c r="A20" s="25" t="s">
        <v>55</v>
      </c>
      <c r="B20" s="24">
        <v>192275</v>
      </c>
      <c r="C20" s="24"/>
      <c r="D20" s="24"/>
      <c r="E20" s="24">
        <v>184280</v>
      </c>
      <c r="F20" s="24"/>
      <c r="G20" s="24"/>
      <c r="H20" s="24">
        <v>211736</v>
      </c>
      <c r="I20" s="24"/>
      <c r="J20" s="24"/>
    </row>
    <row r="21" spans="1:10" ht="14.25" hidden="1">
      <c r="A21" s="25" t="s">
        <v>56</v>
      </c>
      <c r="B21" s="24">
        <v>3925</v>
      </c>
      <c r="C21" s="24"/>
      <c r="D21" s="24"/>
      <c r="E21" s="24">
        <v>3821</v>
      </c>
      <c r="F21" s="24"/>
      <c r="G21" s="24"/>
      <c r="H21" s="45">
        <v>3158.5</v>
      </c>
      <c r="I21" s="24"/>
      <c r="J21" s="24"/>
    </row>
    <row r="22" spans="1:10" s="30" customFormat="1" ht="33" customHeight="1">
      <c r="A22" s="27" t="s">
        <v>19</v>
      </c>
      <c r="B22" s="28">
        <v>551596.236916827</v>
      </c>
      <c r="C22" s="24">
        <v>2090.5278918983045</v>
      </c>
      <c r="D22" s="29">
        <v>81.64634601436741</v>
      </c>
      <c r="E22" s="28">
        <v>805311.7510800001</v>
      </c>
      <c r="F22" s="24">
        <v>3531.2791922859365</v>
      </c>
      <c r="G22" s="29">
        <v>84.7602441716804</v>
      </c>
      <c r="H22" s="28">
        <v>541253.2765663955</v>
      </c>
      <c r="I22" s="24">
        <v>1992.7798536916168</v>
      </c>
      <c r="J22" s="29">
        <v>81.35135782735563</v>
      </c>
    </row>
    <row r="23" spans="1:10" ht="14.25">
      <c r="A23" s="25" t="s">
        <v>20</v>
      </c>
      <c r="B23" s="24">
        <v>25083.864469248594</v>
      </c>
      <c r="C23" s="24">
        <v>95.06685288983947</v>
      </c>
      <c r="D23" s="29">
        <v>3.7128713735996315</v>
      </c>
      <c r="E23" s="24">
        <v>65582.89108</v>
      </c>
      <c r="F23" s="24">
        <v>287.5799320327471</v>
      </c>
      <c r="G23" s="29">
        <v>6.902695575931444</v>
      </c>
      <c r="H23" s="24">
        <v>46310.86615791559</v>
      </c>
      <c r="I23" s="24">
        <v>170.50679429038465</v>
      </c>
      <c r="J23" s="29">
        <v>6.960607920948469</v>
      </c>
    </row>
    <row r="24" spans="1:10" ht="14.25">
      <c r="A24" s="25" t="s">
        <v>57</v>
      </c>
      <c r="B24" s="24">
        <v>26238.02424895309</v>
      </c>
      <c r="C24" s="24">
        <v>99.44107274432204</v>
      </c>
      <c r="D24" s="29">
        <v>3.8837081604064787</v>
      </c>
      <c r="E24" s="24">
        <v>22687.5</v>
      </c>
      <c r="F24" s="24">
        <v>99.48432587447545</v>
      </c>
      <c r="G24" s="29">
        <v>2.3878926851198616</v>
      </c>
      <c r="H24" s="24">
        <v>16900.94029</v>
      </c>
      <c r="I24" s="24">
        <v>62.225680243481065</v>
      </c>
      <c r="J24" s="29">
        <v>2.540242250121327</v>
      </c>
    </row>
    <row r="25" spans="1:10" ht="14.25">
      <c r="A25" s="25" t="s">
        <v>21</v>
      </c>
      <c r="B25" s="24">
        <v>61.7932995264</v>
      </c>
      <c r="C25" s="24">
        <v>0.2341941578761062</v>
      </c>
      <c r="D25" s="29">
        <v>0.009146540126347245</v>
      </c>
      <c r="E25" s="24">
        <v>245.69</v>
      </c>
      <c r="F25" s="24">
        <v>1.0773467338446225</v>
      </c>
      <c r="G25" s="29">
        <v>0.02585923322565725</v>
      </c>
      <c r="H25" s="24">
        <v>62.13240000000001</v>
      </c>
      <c r="I25" s="24">
        <v>0.22875832875687085</v>
      </c>
      <c r="J25" s="29">
        <v>0.009338613406901657</v>
      </c>
    </row>
    <row r="26" spans="1:10" ht="14.25">
      <c r="A26" s="25" t="s">
        <v>58</v>
      </c>
      <c r="B26" s="24">
        <v>500212.55489909893</v>
      </c>
      <c r="C26" s="24">
        <v>1895.7857721062664</v>
      </c>
      <c r="D26" s="29">
        <v>74.04061994023495</v>
      </c>
      <c r="E26" s="24">
        <v>716795.67</v>
      </c>
      <c r="F26" s="24">
        <v>3143.137587644869</v>
      </c>
      <c r="G26" s="29">
        <v>75.44379667740344</v>
      </c>
      <c r="H26" s="24">
        <v>477979.33771848</v>
      </c>
      <c r="I26" s="24">
        <v>1759.8186208289944</v>
      </c>
      <c r="J26" s="29">
        <v>71.84116904287893</v>
      </c>
    </row>
    <row r="27" spans="1:10" ht="15">
      <c r="A27" s="27" t="s">
        <v>23</v>
      </c>
      <c r="B27" s="28">
        <v>32854.81677445089</v>
      </c>
      <c r="C27" s="24">
        <v>124.51845435732083</v>
      </c>
      <c r="D27" s="29">
        <v>4.8631146463204376</v>
      </c>
      <c r="E27" s="24">
        <v>36180.85</v>
      </c>
      <c r="F27" s="24">
        <v>158.6524505483423</v>
      </c>
      <c r="G27" s="29">
        <v>3.808087583754004</v>
      </c>
      <c r="H27" s="24">
        <v>31981.946192861884</v>
      </c>
      <c r="I27" s="24">
        <v>117.75074778169282</v>
      </c>
      <c r="J27" s="29">
        <v>4.806945031826669</v>
      </c>
    </row>
    <row r="28" spans="1:10" ht="14.25">
      <c r="A28" s="25" t="s">
        <v>24</v>
      </c>
      <c r="B28" s="24">
        <v>1208.3992128</v>
      </c>
      <c r="C28" s="24">
        <v>4.579785157757101</v>
      </c>
      <c r="D28" s="29">
        <v>0.17886521634598232</v>
      </c>
      <c r="E28" s="24">
        <v>686</v>
      </c>
      <c r="F28" s="24">
        <v>3.0080990655598967</v>
      </c>
      <c r="G28" s="29">
        <v>0.0722025071952496</v>
      </c>
      <c r="H28" s="24">
        <v>1176.2950579995183</v>
      </c>
      <c r="I28" s="24">
        <v>4.330869105216219</v>
      </c>
      <c r="J28" s="29">
        <v>0.17679929954591264</v>
      </c>
    </row>
    <row r="29" spans="1:10" ht="14.25">
      <c r="A29" s="23" t="s">
        <v>25</v>
      </c>
      <c r="B29" s="24">
        <v>16058.5065472</v>
      </c>
      <c r="C29" s="24">
        <v>60.86110381535313</v>
      </c>
      <c r="D29" s="29">
        <v>2.376953094087866</v>
      </c>
      <c r="E29" s="24">
        <v>22384</v>
      </c>
      <c r="F29" s="24">
        <v>98.15348321208853</v>
      </c>
      <c r="G29" s="29">
        <v>2.3559488645167157</v>
      </c>
      <c r="H29" s="24">
        <v>15631.872058700725</v>
      </c>
      <c r="I29" s="24">
        <v>57.55323997607694</v>
      </c>
      <c r="J29" s="29">
        <v>2.349498972876534</v>
      </c>
    </row>
    <row r="30" spans="1:10" ht="14.25">
      <c r="A30" s="25" t="s">
        <v>26</v>
      </c>
      <c r="B30" s="24">
        <v>4620.280324608</v>
      </c>
      <c r="C30" s="24">
        <v>17.510679443664134</v>
      </c>
      <c r="D30" s="29">
        <v>0.68388611237607</v>
      </c>
      <c r="E30" s="24">
        <v>4631.82</v>
      </c>
      <c r="F30" s="24">
        <v>20.310456871489272</v>
      </c>
      <c r="G30" s="29">
        <v>0.4875058555059781</v>
      </c>
      <c r="H30" s="24">
        <v>4497.530993764647</v>
      </c>
      <c r="I30" s="24">
        <v>16.558955933873936</v>
      </c>
      <c r="J30" s="29">
        <v>0.6759871377304959</v>
      </c>
    </row>
    <row r="31" spans="1:10" ht="30" customHeight="1">
      <c r="A31" s="25" t="s">
        <v>27</v>
      </c>
      <c r="B31" s="24">
        <v>8961.252223415006</v>
      </c>
      <c r="C31" s="24">
        <v>33.96279101557676</v>
      </c>
      <c r="D31" s="29">
        <v>1.3264294619640122</v>
      </c>
      <c r="E31" s="24">
        <v>7321.26</v>
      </c>
      <c r="F31" s="24">
        <v>32.103608403383454</v>
      </c>
      <c r="G31" s="29">
        <v>0.7705733641811852</v>
      </c>
      <c r="H31" s="24">
        <v>8723.17409034501</v>
      </c>
      <c r="I31" s="24">
        <v>32.11687825293343</v>
      </c>
      <c r="J31" s="29">
        <v>1.3111090270266892</v>
      </c>
    </row>
    <row r="32" spans="1:10" ht="14.25" customHeight="1">
      <c r="A32" s="25" t="s">
        <v>28</v>
      </c>
      <c r="B32" s="24">
        <v>1658.002189653228</v>
      </c>
      <c r="C32" s="24">
        <v>6.283762633466214</v>
      </c>
      <c r="D32" s="29">
        <v>0.24541469177828734</v>
      </c>
      <c r="E32" s="24">
        <v>1069.48</v>
      </c>
      <c r="F32" s="24">
        <v>4.6896527531122425</v>
      </c>
      <c r="G32" s="29">
        <v>0.11256434022620342</v>
      </c>
      <c r="H32" s="24">
        <v>1613.9532045228689</v>
      </c>
      <c r="I32" s="24">
        <v>5.942233645544797</v>
      </c>
      <c r="J32" s="29">
        <v>0.24258011977437138</v>
      </c>
    </row>
    <row r="33" spans="1:10" ht="14.25" customHeight="1" hidden="1">
      <c r="A33" s="25" t="s">
        <v>30</v>
      </c>
      <c r="B33" s="24"/>
      <c r="C33" s="24">
        <v>0</v>
      </c>
      <c r="D33" s="29">
        <v>0</v>
      </c>
      <c r="E33" s="24"/>
      <c r="F33" s="24">
        <v>0</v>
      </c>
      <c r="G33" s="29">
        <v>0</v>
      </c>
      <c r="H33" s="24"/>
      <c r="I33" s="24">
        <v>0</v>
      </c>
      <c r="J33" s="29">
        <v>0</v>
      </c>
    </row>
    <row r="34" spans="1:10" ht="14.25">
      <c r="A34" s="25" t="s">
        <v>31</v>
      </c>
      <c r="B34" s="24">
        <v>348.376276774656</v>
      </c>
      <c r="C34" s="24">
        <v>1.3203322915035</v>
      </c>
      <c r="D34" s="29">
        <v>0.051566069768219785</v>
      </c>
      <c r="E34" s="24">
        <v>88.3</v>
      </c>
      <c r="F34" s="24">
        <v>0.38719409254947357</v>
      </c>
      <c r="G34" s="29">
        <v>0.009293704643353556</v>
      </c>
      <c r="H34" s="24">
        <v>339.1207875291163</v>
      </c>
      <c r="I34" s="24">
        <v>1.2485708680475003</v>
      </c>
      <c r="J34" s="29">
        <v>0.05097047487266633</v>
      </c>
    </row>
    <row r="35" spans="1:10" ht="15">
      <c r="A35" s="27" t="s">
        <v>32</v>
      </c>
      <c r="B35" s="28">
        <v>4050.861519750656</v>
      </c>
      <c r="C35" s="24">
        <v>15.352604725135608</v>
      </c>
      <c r="D35" s="29">
        <v>0.5996016998711304</v>
      </c>
      <c r="E35" s="24">
        <v>7462.99</v>
      </c>
      <c r="F35" s="24">
        <v>32.72509219428987</v>
      </c>
      <c r="G35" s="29">
        <v>0.7854906547712475</v>
      </c>
      <c r="H35" s="24">
        <v>3814.5720150857464</v>
      </c>
      <c r="I35" s="24">
        <v>14.044445717431554</v>
      </c>
      <c r="J35" s="29">
        <v>0.5733371535892966</v>
      </c>
    </row>
    <row r="36" spans="1:10" ht="28.5" customHeight="1">
      <c r="A36" s="25" t="s">
        <v>33</v>
      </c>
      <c r="B36" s="24">
        <v>37.856</v>
      </c>
      <c r="C36" s="24">
        <v>0.14347274070985958</v>
      </c>
      <c r="D36" s="29">
        <v>0.00560338136459394</v>
      </c>
      <c r="E36" s="24">
        <v>305</v>
      </c>
      <c r="F36" s="24">
        <v>1.3374201384777966</v>
      </c>
      <c r="G36" s="29">
        <v>0.032101697805468114</v>
      </c>
      <c r="H36" s="24">
        <v>35</v>
      </c>
      <c r="I36" s="24">
        <v>0.1288625822677134</v>
      </c>
      <c r="J36" s="29">
        <v>0.005260564041330416</v>
      </c>
    </row>
    <row r="37" spans="1:10" ht="14.25">
      <c r="A37" s="25" t="s">
        <v>34</v>
      </c>
      <c r="B37" s="24">
        <v>1418.426059654656</v>
      </c>
      <c r="C37" s="24">
        <v>5.375778589204889</v>
      </c>
      <c r="D37" s="29">
        <v>0.20995303649945352</v>
      </c>
      <c r="E37" s="24">
        <v>1443.01</v>
      </c>
      <c r="F37" s="24">
        <v>6.3275758492617875</v>
      </c>
      <c r="G37" s="29">
        <v>0.15187892114842144</v>
      </c>
      <c r="H37" s="24">
        <v>1380.7420150857465</v>
      </c>
      <c r="I37" s="24">
        <v>5.083599471699298</v>
      </c>
      <c r="J37" s="29">
        <v>0.20752805128326218</v>
      </c>
    </row>
    <row r="38" spans="1:10" ht="14.25">
      <c r="A38" s="25" t="s">
        <v>35</v>
      </c>
      <c r="B38" s="24">
        <v>2594.5794600960003</v>
      </c>
      <c r="C38" s="24">
        <v>9.833353395220861</v>
      </c>
      <c r="D38" s="29">
        <v>0.384045282007083</v>
      </c>
      <c r="E38" s="24">
        <v>5714.98</v>
      </c>
      <c r="F38" s="24">
        <v>25.060096206550288</v>
      </c>
      <c r="G38" s="29">
        <v>0.601510035817358</v>
      </c>
      <c r="H38" s="24">
        <v>2398.83</v>
      </c>
      <c r="I38" s="24">
        <v>8.831983663464541</v>
      </c>
      <c r="J38" s="29">
        <v>0.36054853826470407</v>
      </c>
    </row>
    <row r="39" spans="1:10" ht="45" hidden="1">
      <c r="A39" s="27" t="s">
        <v>36</v>
      </c>
      <c r="B39" s="24"/>
      <c r="C39" s="24">
        <v>0</v>
      </c>
      <c r="D39" s="29">
        <v>0</v>
      </c>
      <c r="E39" s="24"/>
      <c r="F39" s="24">
        <v>0</v>
      </c>
      <c r="G39" s="29">
        <v>0</v>
      </c>
      <c r="H39" s="24"/>
      <c r="I39" s="24">
        <v>0</v>
      </c>
      <c r="J39" s="29">
        <v>0</v>
      </c>
    </row>
    <row r="40" spans="1:10" ht="14.25" customHeight="1" hidden="1">
      <c r="A40" s="31" t="s">
        <v>37</v>
      </c>
      <c r="B40" s="24"/>
      <c r="C40" s="24">
        <v>0</v>
      </c>
      <c r="D40" s="29">
        <v>0</v>
      </c>
      <c r="E40" s="24"/>
      <c r="F40" s="24">
        <v>0</v>
      </c>
      <c r="G40" s="29">
        <v>0</v>
      </c>
      <c r="H40" s="24"/>
      <c r="I40" s="24">
        <v>0</v>
      </c>
      <c r="J40" s="29">
        <v>0</v>
      </c>
    </row>
    <row r="41" spans="1:10" ht="14.25" hidden="1">
      <c r="A41" s="31" t="s">
        <v>38</v>
      </c>
      <c r="B41" s="24"/>
      <c r="C41" s="24">
        <v>0</v>
      </c>
      <c r="D41" s="29">
        <v>0</v>
      </c>
      <c r="E41" s="24"/>
      <c r="F41" s="24">
        <v>0</v>
      </c>
      <c r="G41" s="29">
        <v>0</v>
      </c>
      <c r="H41" s="24"/>
      <c r="I41" s="24">
        <v>0</v>
      </c>
      <c r="J41" s="29">
        <v>0</v>
      </c>
    </row>
    <row r="42" spans="1:10" s="33" customFormat="1" ht="15">
      <c r="A42" s="32" t="s">
        <v>39</v>
      </c>
      <c r="B42" s="28">
        <v>588501.9152110287</v>
      </c>
      <c r="C42" s="24">
        <v>2230.398950980761</v>
      </c>
      <c r="D42" s="29">
        <v>87.10906236055898</v>
      </c>
      <c r="E42" s="28">
        <v>848955.59108</v>
      </c>
      <c r="F42" s="24">
        <v>3722.6567350285686</v>
      </c>
      <c r="G42" s="29">
        <v>89.35382241020565</v>
      </c>
      <c r="H42" s="28">
        <v>577049.7947743431</v>
      </c>
      <c r="I42" s="24">
        <v>2124.5750471907413</v>
      </c>
      <c r="J42" s="29">
        <v>86.73164001277159</v>
      </c>
    </row>
    <row r="43" spans="1:10" s="33" customFormat="1" ht="45">
      <c r="A43" s="32" t="s">
        <v>41</v>
      </c>
      <c r="B43" s="24">
        <v>22576.200699849374</v>
      </c>
      <c r="C43" s="24">
        <v>85.56290652005599</v>
      </c>
      <c r="D43" s="29">
        <v>3.3416912057499117</v>
      </c>
      <c r="E43" s="24">
        <v>33827.93</v>
      </c>
      <c r="F43" s="24">
        <v>148.33493385251546</v>
      </c>
      <c r="G43" s="29">
        <v>3.56043929916239</v>
      </c>
      <c r="H43" s="24">
        <v>22706.45294</v>
      </c>
      <c r="I43" s="24">
        <v>83.60034742824895</v>
      </c>
      <c r="J43" s="29">
        <v>3.4128214240664376</v>
      </c>
    </row>
    <row r="44" spans="1:10" s="30" customFormat="1" ht="15" hidden="1">
      <c r="A44" s="22" t="s">
        <v>42</v>
      </c>
      <c r="B44" s="24"/>
      <c r="C44" s="24">
        <v>0</v>
      </c>
      <c r="D44" s="29">
        <v>0</v>
      </c>
      <c r="E44" s="28"/>
      <c r="F44" s="24">
        <v>0</v>
      </c>
      <c r="G44" s="29">
        <v>0</v>
      </c>
      <c r="H44" s="28"/>
      <c r="I44" s="24">
        <v>0</v>
      </c>
      <c r="J44" s="29">
        <v>0</v>
      </c>
    </row>
    <row r="45" spans="1:10" s="30" customFormat="1" ht="15">
      <c r="A45" s="34" t="s">
        <v>43</v>
      </c>
      <c r="B45" s="24">
        <v>75.712</v>
      </c>
      <c r="C45" s="24">
        <v>0.28694548141971915</v>
      </c>
      <c r="D45" s="29">
        <v>0.01120676272918788</v>
      </c>
      <c r="E45" s="24">
        <v>0</v>
      </c>
      <c r="F45" s="24">
        <v>0</v>
      </c>
      <c r="G45" s="29">
        <v>0</v>
      </c>
      <c r="H45" s="24">
        <v>0</v>
      </c>
      <c r="I45" s="24">
        <v>0</v>
      </c>
      <c r="J45" s="29">
        <v>0</v>
      </c>
    </row>
    <row r="46" spans="1:10" s="30" customFormat="1" ht="15" hidden="1">
      <c r="A46" s="34" t="s">
        <v>38</v>
      </c>
      <c r="B46" s="24"/>
      <c r="C46" s="24"/>
      <c r="D46" s="29"/>
      <c r="E46" s="24">
        <v>0</v>
      </c>
      <c r="F46" s="24">
        <v>0</v>
      </c>
      <c r="G46" s="29">
        <v>0</v>
      </c>
      <c r="H46" s="24">
        <v>0</v>
      </c>
      <c r="I46" s="24">
        <v>0</v>
      </c>
      <c r="J46" s="29">
        <v>0</v>
      </c>
    </row>
    <row r="47" spans="1:10" s="30" customFormat="1" ht="15">
      <c r="A47" s="35" t="s">
        <v>44</v>
      </c>
      <c r="B47" s="28">
        <v>611078.115910878</v>
      </c>
      <c r="C47" s="24">
        <v>2315.9618575008167</v>
      </c>
      <c r="D47" s="29">
        <v>90.4507535663089</v>
      </c>
      <c r="E47" s="28">
        <v>882783.5210800001</v>
      </c>
      <c r="F47" s="24">
        <v>3870.991668881084</v>
      </c>
      <c r="G47" s="29">
        <v>92.91426170936805</v>
      </c>
      <c r="H47" s="28">
        <v>599756.2477143431</v>
      </c>
      <c r="I47" s="24">
        <v>2208.17539461899</v>
      </c>
      <c r="J47" s="29">
        <v>90.14446143683803</v>
      </c>
    </row>
    <row r="48" spans="1:10" s="30" customFormat="1" ht="30.75" customHeight="1">
      <c r="A48" s="46" t="s">
        <v>59</v>
      </c>
      <c r="B48" s="24">
        <v>57824.921024</v>
      </c>
      <c r="C48" s="24">
        <v>219.15416051998258</v>
      </c>
      <c r="D48" s="29">
        <v>8.559147423790098</v>
      </c>
      <c r="E48" s="24">
        <v>62595</v>
      </c>
      <c r="F48" s="24">
        <v>274.47807727218907</v>
      </c>
      <c r="G48" s="29">
        <v>6.588215652895989</v>
      </c>
      <c r="H48" s="24">
        <v>58984.242360000004</v>
      </c>
      <c r="I48" s="24">
        <v>217.16747953183565</v>
      </c>
      <c r="J48" s="29">
        <v>8.865439553260982</v>
      </c>
    </row>
    <row r="49" spans="1:10" s="30" customFormat="1" ht="15">
      <c r="A49" s="35" t="s">
        <v>42</v>
      </c>
      <c r="B49" s="24">
        <v>6689.030369348781</v>
      </c>
      <c r="C49" s="24">
        <v>25.351160180207998</v>
      </c>
      <c r="D49" s="29">
        <v>0.9900990099009901</v>
      </c>
      <c r="E49" s="24">
        <v>4727</v>
      </c>
      <c r="F49" s="24">
        <v>20.727819654375555</v>
      </c>
      <c r="G49" s="29">
        <v>0.49752369025064846</v>
      </c>
      <c r="H49" s="24">
        <v>6587.404900743431</v>
      </c>
      <c r="I49" s="24">
        <v>24.25342874150826</v>
      </c>
      <c r="J49" s="29">
        <v>0.9900990099009901</v>
      </c>
    </row>
    <row r="50" spans="1:10" s="30" customFormat="1" ht="15">
      <c r="A50" s="35" t="s">
        <v>44</v>
      </c>
      <c r="B50" s="28">
        <v>675592.0673042269</v>
      </c>
      <c r="C50" s="24">
        <v>2560.4671782010078</v>
      </c>
      <c r="D50" s="29">
        <v>100</v>
      </c>
      <c r="E50" s="28">
        <v>950105.5110800001</v>
      </c>
      <c r="F50" s="24">
        <v>4166.197521957808</v>
      </c>
      <c r="G50" s="29">
        <v>100</v>
      </c>
      <c r="H50" s="28">
        <v>665327.8949750866</v>
      </c>
      <c r="I50" s="24">
        <v>2449.596302892334</v>
      </c>
      <c r="J50" s="29">
        <v>100</v>
      </c>
    </row>
    <row r="51" spans="1:10" s="30" customFormat="1" ht="29.25" customHeight="1">
      <c r="A51" s="36" t="s">
        <v>60</v>
      </c>
      <c r="B51" s="28"/>
      <c r="C51" s="28">
        <v>2142.409288491572</v>
      </c>
      <c r="D51" s="24"/>
      <c r="E51" s="28"/>
      <c r="F51" s="28"/>
      <c r="G51" s="28"/>
      <c r="H51" s="28"/>
      <c r="I51" s="28"/>
      <c r="J51" s="28"/>
    </row>
    <row r="52" spans="1:10" s="30" customFormat="1" ht="15">
      <c r="A52" s="38" t="s">
        <v>46</v>
      </c>
      <c r="B52" s="28"/>
      <c r="C52" s="28"/>
      <c r="D52" s="24"/>
      <c r="E52" s="28"/>
      <c r="F52" s="47">
        <v>3207.57</v>
      </c>
      <c r="G52" s="28"/>
      <c r="H52" s="28"/>
      <c r="I52" s="28">
        <v>1994.52</v>
      </c>
      <c r="J52" s="28"/>
    </row>
    <row r="53" spans="1:10" s="30" customFormat="1" ht="15">
      <c r="A53" s="38" t="s">
        <v>47</v>
      </c>
      <c r="B53" s="28"/>
      <c r="C53" s="28"/>
      <c r="D53" s="24"/>
      <c r="E53" s="28"/>
      <c r="F53" s="48"/>
      <c r="G53" s="28"/>
      <c r="H53" s="28"/>
      <c r="I53" s="49">
        <v>2148.8381427511968</v>
      </c>
      <c r="J53" s="28"/>
    </row>
    <row r="54" spans="1:10" s="30" customFormat="1" ht="15">
      <c r="A54" s="36" t="s">
        <v>45</v>
      </c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5">
      <c r="A55" s="38" t="s">
        <v>46</v>
      </c>
      <c r="B55" s="24"/>
      <c r="C55" s="28">
        <v>2603.6234963172687</v>
      </c>
      <c r="D55" s="24"/>
      <c r="E55" s="24"/>
      <c r="F55" s="28">
        <v>3512.68</v>
      </c>
      <c r="G55" s="24"/>
      <c r="H55" s="24"/>
      <c r="I55" s="28">
        <v>2429.0706372607</v>
      </c>
      <c r="J55" s="24"/>
    </row>
    <row r="56" spans="1:10" ht="15">
      <c r="A56" s="38" t="s">
        <v>47</v>
      </c>
      <c r="B56" s="24"/>
      <c r="C56" s="28">
        <v>2495.7327010266163</v>
      </c>
      <c r="D56" s="24"/>
      <c r="E56" s="24"/>
      <c r="F56" s="28">
        <v>3512.68</v>
      </c>
      <c r="G56" s="24"/>
      <c r="H56" s="24"/>
      <c r="I56" s="28">
        <v>2480.3848013397846</v>
      </c>
      <c r="J56" s="24"/>
    </row>
    <row r="57" ht="14.25" hidden="1">
      <c r="I57" s="1">
        <f>'[1]калькуляция (ГВ)'!L117*'[1]тариф (ГВ)'!W18/1000</f>
        <v>41264.769955492404</v>
      </c>
    </row>
    <row r="58" spans="3:9" ht="14.25" hidden="1">
      <c r="C58" s="39"/>
      <c r="I58" s="1">
        <f>H18*0.6</f>
        <v>12040.8</v>
      </c>
    </row>
    <row r="59" ht="14.25" hidden="1">
      <c r="I59" s="1">
        <f>H18*0.4</f>
        <v>8027.200000000001</v>
      </c>
    </row>
    <row r="60" ht="14.25" hidden="1">
      <c r="I60" s="1">
        <f>I58*I52/1000</f>
        <v>24015.616415999997</v>
      </c>
    </row>
    <row r="61" ht="14.25" hidden="1">
      <c r="I61" s="1">
        <f>I57-I60</f>
        <v>17249.153539492407</v>
      </c>
    </row>
  </sheetData>
  <mergeCells count="10">
    <mergeCell ref="F52:F53"/>
    <mergeCell ref="B5:D6"/>
    <mergeCell ref="E5:J5"/>
    <mergeCell ref="E6:G6"/>
    <mergeCell ref="H6:J6"/>
    <mergeCell ref="A5:A7"/>
    <mergeCell ref="B2:D2"/>
    <mergeCell ref="E2:G2"/>
    <mergeCell ref="H2:J2"/>
    <mergeCell ref="A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tbarskaja</cp:lastModifiedBy>
  <dcterms:created xsi:type="dcterms:W3CDTF">1996-10-08T23:32:33Z</dcterms:created>
  <dcterms:modified xsi:type="dcterms:W3CDTF">2019-03-04T09:27:49Z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