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99" activeTab="0"/>
  </bookViews>
  <sheets>
    <sheet name="Прил к прот РЦ на 2020" sheetId="1" r:id="rId1"/>
  </sheets>
  <definedNames/>
  <calcPr fullCalcOnLoad="1"/>
</workbook>
</file>

<file path=xl/sharedStrings.xml><?xml version="1.0" encoding="utf-8"?>
<sst xmlns="http://schemas.openxmlformats.org/spreadsheetml/2006/main" count="183" uniqueCount="105">
  <si>
    <t xml:space="preserve">          </t>
  </si>
  <si>
    <t>Ед. изм.</t>
  </si>
  <si>
    <t>1.</t>
  </si>
  <si>
    <t>Объем реализации газа населению</t>
  </si>
  <si>
    <t>тн</t>
  </si>
  <si>
    <t>1.1.</t>
  </si>
  <si>
    <t>1.2.</t>
  </si>
  <si>
    <t xml:space="preserve">              через ГБУ</t>
  </si>
  <si>
    <t>2.</t>
  </si>
  <si>
    <t>Объем реализации сжиженного газа  прочим потребителям</t>
  </si>
  <si>
    <t>3.</t>
  </si>
  <si>
    <t xml:space="preserve">Итого реализация сжиженного газа </t>
  </si>
  <si>
    <t>4.</t>
  </si>
  <si>
    <t>Использование газа на собственные и производственные нужды</t>
  </si>
  <si>
    <t>5.</t>
  </si>
  <si>
    <t>Всего отпуск газа</t>
  </si>
  <si>
    <t>6.</t>
  </si>
  <si>
    <t>Технологические потери</t>
  </si>
  <si>
    <t>7.</t>
  </si>
  <si>
    <t>в процентах от полученного количества газа</t>
  </si>
  <si>
    <t>%</t>
  </si>
  <si>
    <t xml:space="preserve">Получение газа для отключенных потребителей </t>
  </si>
  <si>
    <t>8.</t>
  </si>
  <si>
    <t>Запас на пополнение резервуаров</t>
  </si>
  <si>
    <t>Получение  газа</t>
  </si>
  <si>
    <r>
      <t xml:space="preserve">в т.ч. получение  газа для населения </t>
    </r>
    <r>
      <rPr>
        <sz val="9"/>
        <rFont val="Arial"/>
        <family val="2"/>
      </rPr>
      <t>(включено в себестоимость)</t>
    </r>
  </si>
  <si>
    <t>10.</t>
  </si>
  <si>
    <t>Численность потребителей от ГПУ (с учетом отключенных)</t>
  </si>
  <si>
    <t>чел.</t>
  </si>
  <si>
    <t>Стоимость 1 тн газа без НДС</t>
  </si>
  <si>
    <t>руб.</t>
  </si>
  <si>
    <t xml:space="preserve">в т.ч. газ </t>
  </si>
  <si>
    <t xml:space="preserve"> расходы по доставке газа</t>
  </si>
  <si>
    <t>Стоимость 1 тн газа  на собственные и производственные нужды без НДС</t>
  </si>
  <si>
    <t>2.1.</t>
  </si>
  <si>
    <t xml:space="preserve">  в т.ч. газ </t>
  </si>
  <si>
    <t>2.2.</t>
  </si>
  <si>
    <t xml:space="preserve">Стоимость  газа, использованного  на собственные и производственные нужды </t>
  </si>
  <si>
    <t>тыс.руб.</t>
  </si>
  <si>
    <t>Стоимость реализованного газа с учетом потерь</t>
  </si>
  <si>
    <t xml:space="preserve">Итого стоимость сжиженного газа </t>
  </si>
  <si>
    <t>Стоимость сжиженного газа для населения</t>
  </si>
  <si>
    <t>4.2.</t>
  </si>
  <si>
    <t>Стоимость 1 тн газа без НДС для населения</t>
  </si>
  <si>
    <t>Итого стоимость сжиженного газа (с НДС)</t>
  </si>
  <si>
    <t>5.1.</t>
  </si>
  <si>
    <t>Стоимость сжиженного газа для населения (с НДС)</t>
  </si>
  <si>
    <t xml:space="preserve">Оплата сжиженного газа </t>
  </si>
  <si>
    <t>Материальные затраты</t>
  </si>
  <si>
    <t>Расходы на  оплату труда</t>
  </si>
  <si>
    <t xml:space="preserve">Амортизация </t>
  </si>
  <si>
    <t>Услуги сторонних организаций и прочие расходы</t>
  </si>
  <si>
    <t>Всего себестоимость</t>
  </si>
  <si>
    <t>Затраты по природному газу (АДО)</t>
  </si>
  <si>
    <t>Экономия средств, полученная в предыдущем периоде регулирования (2005 год)</t>
  </si>
  <si>
    <t>Перерасход средств в предыдущем периоде регулирования (2006 г.)</t>
  </si>
  <si>
    <t>Всего с учетом переполученных доходов</t>
  </si>
  <si>
    <t>Внереализационные доходы и расходы</t>
  </si>
  <si>
    <t xml:space="preserve">          -  в том числе  % по кредиту</t>
  </si>
  <si>
    <t>Возврат кредита</t>
  </si>
  <si>
    <t xml:space="preserve">Необходимая валовая выручка    </t>
  </si>
  <si>
    <t>руб./кг</t>
  </si>
  <si>
    <t xml:space="preserve">руб./куб.м </t>
  </si>
  <si>
    <t>Прибыль</t>
  </si>
  <si>
    <t>в том числе налог на прибыль</t>
  </si>
  <si>
    <t xml:space="preserve"> I. Основные натуральные показатели</t>
  </si>
  <si>
    <t xml:space="preserve"> II. Оплата сжиженного газа</t>
  </si>
  <si>
    <t xml:space="preserve"> III. Себестоимость реализованного населению сжиженного газа </t>
  </si>
  <si>
    <t xml:space="preserve">Численность потребителей от ГПУ </t>
  </si>
  <si>
    <t>Численность ППП, принятая для расчета</t>
  </si>
  <si>
    <t>Страховые взносы</t>
  </si>
  <si>
    <t>Прибыль (убытки предыдущих периодов), в том числе:</t>
  </si>
  <si>
    <t>ед.</t>
  </si>
  <si>
    <t>Среднемесячная оплата труда на 1 работника</t>
  </si>
  <si>
    <t xml:space="preserve"> IV. Расчет  экономически обоснованной цены за 1 кг сжиженного газа  для населения</t>
  </si>
  <si>
    <t>9.</t>
  </si>
  <si>
    <t>11.</t>
  </si>
  <si>
    <t>12.</t>
  </si>
  <si>
    <t>13.</t>
  </si>
  <si>
    <t>14.</t>
  </si>
  <si>
    <t>прибыль на капитальные вложения (в соответствии с инвестиционной программой)</t>
  </si>
  <si>
    <t>Прибыль с налогом на прибыль, в том числе:</t>
  </si>
  <si>
    <t>Приложение 1 к протоколу заседания Правления Государственного комитета Республики Карелия по ценам и тарифам от 04.12.2019 № 148</t>
  </si>
  <si>
    <t>Утверждено Госкомитетом на 2020 год</t>
  </si>
  <si>
    <t>Расчет экономически обоснованной цены сжиженного газа для населения на 2020 год</t>
  </si>
  <si>
    <t>Налог на прибыль</t>
  </si>
  <si>
    <t>Неиспользованные средства по отдельным статьям расходов за 2017 год</t>
  </si>
  <si>
    <t>Неиспользованные средства по отдельным статьям расходов за 2018 год</t>
  </si>
  <si>
    <t>Экономически обоснованные расходы, не учтенные при регулировании на 2018 год</t>
  </si>
  <si>
    <t>Расходы по доставке баллонов до места промежуточного хранения (склада)</t>
  </si>
  <si>
    <t>Необходимая валовая выручка без расходов по доставке баллонов до места промежуточного хранения (склада)</t>
  </si>
  <si>
    <t>Экономически обоснованная цена СУГ, без НДС</t>
  </si>
  <si>
    <t>Справочно:</t>
  </si>
  <si>
    <t>Стоимость доставки СУГ в баллонах до места промежуточного хранения (склада), без НДС</t>
  </si>
  <si>
    <t>Экономически обоснованная цена СУГ при наличии индивидуального прибора учета расхода СУГ, без НДС</t>
  </si>
  <si>
    <t>Реализация СУГ из групповых газовых резервуарных установок (с АДО)</t>
  </si>
  <si>
    <t>Реализация СУГ в баллонах (с АДО)</t>
  </si>
  <si>
    <t>Всего</t>
  </si>
  <si>
    <t>Показатели</t>
  </si>
  <si>
    <t xml:space="preserve">              через ГРУ</t>
  </si>
  <si>
    <t>9.1.</t>
  </si>
  <si>
    <t>15.</t>
  </si>
  <si>
    <t>16.</t>
  </si>
  <si>
    <t>17.</t>
  </si>
  <si>
    <t>Экономически обоснованная цена СУГ без стоимости доставки до места промежуточного хранения (склада), без НДС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</si>
</sst>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"/>
    <numFmt numFmtId="187" formatCode="0.000000"/>
    <numFmt numFmtId="188" formatCode="0.0%"/>
    <numFmt numFmtId="189" formatCode="[$€-2]\ ###,000_);[Red]\([$€-2]\ ###,000\)"/>
    <numFmt numFmtId="190" formatCode="0.0000000"/>
    <numFmt numFmtId="191" formatCode="0.00000000"/>
    <numFmt numFmtId="192" formatCode="#,##0\ &quot;р.&quot;;\-#,##0\ &quot;р.&quot;"/>
    <numFmt numFmtId="193" formatCode="#,##0\ &quot;р.&quot;;[Red]\-#,##0\ &quot;р.&quot;"/>
    <numFmt numFmtId="194" formatCode="#,##0.00\ &quot;р.&quot;;\-#,##0.00\ &quot;р.&quot;"/>
    <numFmt numFmtId="195" formatCode="#,##0.00\ &quot;р.&quot;;[Red]\-#,##0.00\ &quot;р.&quot;"/>
    <numFmt numFmtId="196" formatCode="_-* #,##0\ &quot;р.&quot;_-;\-* #,##0\ &quot;р.&quot;_-;_-* &quot;-&quot;\ &quot;р.&quot;_-;_-@_-"/>
    <numFmt numFmtId="197" formatCode="_-* #,##0\ _р_._-;\-* #,##0\ _р_._-;_-* &quot;-&quot;\ _р_._-;_-@_-"/>
    <numFmt numFmtId="198" formatCode="_-* #,##0.00\ &quot;р.&quot;_-;\-* #,##0.00\ &quot;р.&quot;_-;_-* &quot;-&quot;??\ &quot;р.&quot;_-;_-@_-"/>
    <numFmt numFmtId="199" formatCode="_-* #,##0.00\ _р_._-;\-* #,##0.00\ _р_._-;_-* &quot;-&quot;??\ _р_._-;_-@_-"/>
    <numFmt numFmtId="200" formatCode="0.000000000"/>
    <numFmt numFmtId="201" formatCode="0.0000000000"/>
    <numFmt numFmtId="202" formatCode="_-* #,##0.000\ &quot;р.&quot;_-;\-* #,##0.000\ &quot;р.&quot;_-;_-* &quot;-&quot;??\ &quot;р.&quot;_-;_-@_-"/>
    <numFmt numFmtId="203" formatCode="#,##0.00_ ;\-#,##0.00\ "/>
    <numFmt numFmtId="204" formatCode="#,##0.000_ ;\-#,##0.000\ "/>
    <numFmt numFmtId="205" formatCode="#,##0.0_ ;\-#,##0.0\ "/>
    <numFmt numFmtId="206" formatCode="#,##0_ ;\-#,##0\ "/>
    <numFmt numFmtId="207" formatCode="_-* #,##0.000\ _р_._-;\-* #,##0.000\ _р_._-;_-* &quot;-&quot;??\ _р_._-;_-@_-"/>
    <numFmt numFmtId="208" formatCode="_-* #,##0.0\ _р_._-;\-* #,##0.0\ _р_._-;_-* &quot;-&quot;??\ _р_._-;_-@_-"/>
    <numFmt numFmtId="209" formatCode="_-* #,##0\ _р_._-;\-* #,##0\ _р_._-;_-* &quot;-&quot;??\ _р_._-;_-@_-"/>
    <numFmt numFmtId="210" formatCode="0.00000000000"/>
    <numFmt numFmtId="211" formatCode="&quot;€&quot;#,##0;\-&quot;€&quot;#,##0"/>
    <numFmt numFmtId="212" formatCode="&quot;€&quot;#,##0;[Red]\-&quot;€&quot;#,##0"/>
    <numFmt numFmtId="213" formatCode="&quot;€&quot;#,##0.00;\-&quot;€&quot;#,##0.00"/>
    <numFmt numFmtId="214" formatCode="&quot;€&quot;#,##0.00;[Red]\-&quot;€&quot;#,##0.00"/>
    <numFmt numFmtId="215" formatCode="_-&quot;€&quot;* #,##0_-;\-&quot;€&quot;* #,##0_-;_-&quot;€&quot;* &quot;-&quot;_-;_-@_-"/>
    <numFmt numFmtId="216" formatCode="_-* #,##0_-;\-* #,##0_-;_-* &quot;-&quot;_-;_-@_-"/>
    <numFmt numFmtId="217" formatCode="_-&quot;€&quot;* #,##0.00_-;\-&quot;€&quot;* #,##0.00_-;_-&quot;€&quot;* &quot;-&quot;??_-;_-@_-"/>
    <numFmt numFmtId="218" formatCode="_-* #,##0.00_-;\-* #,##0.00_-;_-* &quot;-&quot;??_-;_-@_-"/>
    <numFmt numFmtId="219" formatCode="#,##0.00&quot;р.&quot;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 Cyr"/>
      <family val="0"/>
    </font>
    <font>
      <sz val="12"/>
      <name val="Arial Cyr"/>
      <family val="0"/>
    </font>
    <font>
      <i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u val="single"/>
      <sz val="10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43" fillId="3" borderId="0" applyNumberFormat="0" applyBorder="0" applyAlignment="0" applyProtection="0"/>
    <xf numFmtId="0" fontId="26" fillId="4" borderId="0" applyNumberFormat="0" applyBorder="0" applyAlignment="0" applyProtection="0"/>
    <xf numFmtId="0" fontId="43" fillId="5" borderId="0" applyNumberFormat="0" applyBorder="0" applyAlignment="0" applyProtection="0"/>
    <xf numFmtId="0" fontId="26" fillId="6" borderId="0" applyNumberFormat="0" applyBorder="0" applyAlignment="0" applyProtection="0"/>
    <xf numFmtId="0" fontId="43" fillId="7" borderId="0" applyNumberFormat="0" applyBorder="0" applyAlignment="0" applyProtection="0"/>
    <xf numFmtId="0" fontId="26" fillId="8" borderId="0" applyNumberFormat="0" applyBorder="0" applyAlignment="0" applyProtection="0"/>
    <xf numFmtId="0" fontId="43" fillId="9" borderId="0" applyNumberFormat="0" applyBorder="0" applyAlignment="0" applyProtection="0"/>
    <xf numFmtId="0" fontId="26" fillId="10" borderId="0" applyNumberFormat="0" applyBorder="0" applyAlignment="0" applyProtection="0"/>
    <xf numFmtId="0" fontId="43" fillId="11" borderId="0" applyNumberFormat="0" applyBorder="0" applyAlignment="0" applyProtection="0"/>
    <xf numFmtId="0" fontId="26" fillId="12" borderId="0" applyNumberFormat="0" applyBorder="0" applyAlignment="0" applyProtection="0"/>
    <xf numFmtId="0" fontId="43" fillId="13" borderId="0" applyNumberFormat="0" applyBorder="0" applyAlignment="0" applyProtection="0"/>
    <xf numFmtId="0" fontId="26" fillId="14" borderId="0" applyNumberFormat="0" applyBorder="0" applyAlignment="0" applyProtection="0"/>
    <xf numFmtId="0" fontId="43" fillId="15" borderId="0" applyNumberFormat="0" applyBorder="0" applyAlignment="0" applyProtection="0"/>
    <xf numFmtId="0" fontId="26" fillId="16" borderId="0" applyNumberFormat="0" applyBorder="0" applyAlignment="0" applyProtection="0"/>
    <xf numFmtId="0" fontId="43" fillId="17" borderId="0" applyNumberFormat="0" applyBorder="0" applyAlignment="0" applyProtection="0"/>
    <xf numFmtId="0" fontId="26" fillId="18" borderId="0" applyNumberFormat="0" applyBorder="0" applyAlignment="0" applyProtection="0"/>
    <xf numFmtId="0" fontId="43" fillId="19" borderId="0" applyNumberFormat="0" applyBorder="0" applyAlignment="0" applyProtection="0"/>
    <xf numFmtId="0" fontId="26" fillId="8" borderId="0" applyNumberFormat="0" applyBorder="0" applyAlignment="0" applyProtection="0"/>
    <xf numFmtId="0" fontId="43" fillId="20" borderId="0" applyNumberFormat="0" applyBorder="0" applyAlignment="0" applyProtection="0"/>
    <xf numFmtId="0" fontId="26" fillId="14" borderId="0" applyNumberFormat="0" applyBorder="0" applyAlignment="0" applyProtection="0"/>
    <xf numFmtId="0" fontId="43" fillId="21" borderId="0" applyNumberFormat="0" applyBorder="0" applyAlignment="0" applyProtection="0"/>
    <xf numFmtId="0" fontId="26" fillId="22" borderId="0" applyNumberFormat="0" applyBorder="0" applyAlignment="0" applyProtection="0"/>
    <xf numFmtId="0" fontId="43" fillId="23" borderId="0" applyNumberFormat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7" fillId="16" borderId="0" applyNumberFormat="0" applyBorder="0" applyAlignment="0" applyProtection="0"/>
    <xf numFmtId="0" fontId="44" fillId="26" borderId="0" applyNumberFormat="0" applyBorder="0" applyAlignment="0" applyProtection="0"/>
    <xf numFmtId="0" fontId="27" fillId="18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29" borderId="0" applyNumberFormat="0" applyBorder="0" applyAlignment="0" applyProtection="0"/>
    <xf numFmtId="0" fontId="27" fillId="30" borderId="0" applyNumberFormat="0" applyBorder="0" applyAlignment="0" applyProtection="0"/>
    <xf numFmtId="0" fontId="44" fillId="31" borderId="0" applyNumberFormat="0" applyBorder="0" applyAlignment="0" applyProtection="0"/>
    <xf numFmtId="0" fontId="27" fillId="32" borderId="0" applyNumberFormat="0" applyBorder="0" applyAlignment="0" applyProtection="0"/>
    <xf numFmtId="0" fontId="4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7" fillId="37" borderId="0" applyNumberFormat="0" applyBorder="0" applyAlignment="0" applyProtection="0"/>
    <xf numFmtId="0" fontId="28" fillId="12" borderId="1" applyNumberFormat="0" applyAlignment="0" applyProtection="0"/>
    <xf numFmtId="0" fontId="29" fillId="38" borderId="2" applyNumberFormat="0" applyAlignment="0" applyProtection="0"/>
    <xf numFmtId="0" fontId="30" fillId="38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39" borderId="7" applyNumberFormat="0" applyAlignment="0" applyProtection="0"/>
    <xf numFmtId="0" fontId="36" fillId="0" borderId="0" applyNumberFormat="0" applyFill="0" applyBorder="0" applyAlignment="0" applyProtection="0"/>
    <xf numFmtId="0" fontId="37" fillId="40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4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6" borderId="0" applyNumberFormat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71" applyBorder="1">
      <alignment/>
      <protection/>
    </xf>
    <xf numFmtId="0" fontId="2" fillId="0" borderId="0" xfId="71">
      <alignment/>
      <protection/>
    </xf>
    <xf numFmtId="0" fontId="4" fillId="0" borderId="0" xfId="71" applyFont="1" applyBorder="1">
      <alignment/>
      <protection/>
    </xf>
    <xf numFmtId="0" fontId="2" fillId="0" borderId="0" xfId="71" applyFont="1" applyBorder="1">
      <alignment/>
      <protection/>
    </xf>
    <xf numFmtId="0" fontId="0" fillId="0" borderId="0" xfId="0" applyAlignment="1">
      <alignment wrapText="1"/>
    </xf>
    <xf numFmtId="0" fontId="2" fillId="0" borderId="0" xfId="71" applyFont="1" applyFill="1" applyBorder="1">
      <alignment/>
      <protection/>
    </xf>
    <xf numFmtId="0" fontId="6" fillId="42" borderId="0" xfId="71" applyFont="1" applyFill="1" applyBorder="1">
      <alignment/>
      <protection/>
    </xf>
    <xf numFmtId="0" fontId="6" fillId="0" borderId="0" xfId="71" applyFont="1" applyFill="1" applyBorder="1" applyAlignment="1">
      <alignment horizontal="center"/>
      <protection/>
    </xf>
    <xf numFmtId="0" fontId="7" fillId="42" borderId="0" xfId="71" applyFont="1" applyFill="1" applyBorder="1">
      <alignment/>
      <protection/>
    </xf>
    <xf numFmtId="2" fontId="0" fillId="0" borderId="0" xfId="71" applyNumberFormat="1" applyFont="1" applyBorder="1" applyAlignment="1">
      <alignment horizontal="center" vertical="center"/>
      <protection/>
    </xf>
    <xf numFmtId="0" fontId="4" fillId="0" borderId="0" xfId="71" applyFont="1" applyFill="1" applyBorder="1">
      <alignment/>
      <protection/>
    </xf>
    <xf numFmtId="0" fontId="20" fillId="0" borderId="0" xfId="71" applyFont="1" applyFill="1" applyBorder="1">
      <alignment/>
      <protection/>
    </xf>
    <xf numFmtId="0" fontId="4" fillId="0" borderId="0" xfId="71" applyFont="1">
      <alignment/>
      <protection/>
    </xf>
    <xf numFmtId="0" fontId="11" fillId="0" borderId="10" xfId="71" applyFont="1" applyBorder="1" applyAlignment="1">
      <alignment horizontal="left" vertical="center" wrapText="1"/>
      <protection/>
    </xf>
    <xf numFmtId="0" fontId="10" fillId="0" borderId="11" xfId="71" applyFont="1" applyFill="1" applyBorder="1" applyAlignment="1">
      <alignment horizontal="center" vertical="center" wrapText="1"/>
      <protection/>
    </xf>
    <xf numFmtId="0" fontId="11" fillId="0" borderId="12" xfId="71" applyFont="1" applyBorder="1" applyAlignment="1">
      <alignment horizontal="left" vertical="center" wrapText="1"/>
      <protection/>
    </xf>
    <xf numFmtId="0" fontId="10" fillId="0" borderId="13" xfId="71" applyFont="1" applyFill="1" applyBorder="1" applyAlignment="1">
      <alignment horizontal="center" vertical="center" wrapText="1"/>
      <protection/>
    </xf>
    <xf numFmtId="0" fontId="10" fillId="0" borderId="14" xfId="71" applyFont="1" applyFill="1" applyBorder="1" applyAlignment="1">
      <alignment horizontal="center" vertical="center" wrapText="1"/>
      <protection/>
    </xf>
    <xf numFmtId="0" fontId="9" fillId="0" borderId="15" xfId="71" applyFont="1" applyBorder="1" applyAlignment="1">
      <alignment horizontal="left" vertical="center" wrapText="1"/>
      <protection/>
    </xf>
    <xf numFmtId="2" fontId="2" fillId="0" borderId="0" xfId="71" applyNumberFormat="1" applyFont="1" applyBorder="1">
      <alignment/>
      <protection/>
    </xf>
    <xf numFmtId="180" fontId="2" fillId="0" borderId="0" xfId="71" applyNumberFormat="1" applyFont="1" applyBorder="1">
      <alignment/>
      <protection/>
    </xf>
    <xf numFmtId="2" fontId="2" fillId="0" borderId="0" xfId="71" applyNumberFormat="1" applyFont="1" applyFill="1" applyBorder="1">
      <alignment/>
      <protection/>
    </xf>
    <xf numFmtId="1" fontId="0" fillId="0" borderId="0" xfId="71" applyNumberFormat="1" applyFont="1" applyBorder="1" applyAlignment="1">
      <alignment horizontal="center" vertical="center"/>
      <protection/>
    </xf>
    <xf numFmtId="1" fontId="0" fillId="0" borderId="0" xfId="71" applyNumberFormat="1" applyFont="1" applyFill="1" applyBorder="1" applyAlignment="1">
      <alignment horizontal="center" vertical="center"/>
      <protection/>
    </xf>
    <xf numFmtId="0" fontId="5" fillId="0" borderId="0" xfId="71" applyFont="1" applyBorder="1">
      <alignment/>
      <protection/>
    </xf>
    <xf numFmtId="1" fontId="0" fillId="22" borderId="0" xfId="71" applyNumberFormat="1" applyFont="1" applyFill="1" applyBorder="1" applyAlignment="1">
      <alignment horizontal="center" vertical="center"/>
      <protection/>
    </xf>
    <xf numFmtId="180" fontId="5" fillId="0" borderId="0" xfId="71" applyNumberFormat="1" applyFont="1" applyFill="1" applyBorder="1" applyAlignment="1">
      <alignment horizontal="center" vertical="center"/>
      <protection/>
    </xf>
    <xf numFmtId="1" fontId="5" fillId="0" borderId="0" xfId="71" applyNumberFormat="1" applyFont="1" applyFill="1" applyBorder="1" applyAlignment="1">
      <alignment horizontal="center" vertical="center"/>
      <protection/>
    </xf>
    <xf numFmtId="2" fontId="5" fillId="0" borderId="0" xfId="71" applyNumberFormat="1" applyFont="1" applyFill="1" applyBorder="1" applyAlignment="1">
      <alignment horizontal="center" vertical="center"/>
      <protection/>
    </xf>
    <xf numFmtId="0" fontId="9" fillId="22" borderId="16" xfId="71" applyFont="1" applyFill="1" applyBorder="1" applyAlignment="1">
      <alignment horizontal="center" vertical="center" wrapText="1"/>
      <protection/>
    </xf>
    <xf numFmtId="0" fontId="9" fillId="0" borderId="16" xfId="71" applyFont="1" applyBorder="1" applyAlignment="1">
      <alignment horizontal="center" vertical="center" wrapText="1"/>
      <protection/>
    </xf>
    <xf numFmtId="0" fontId="16" fillId="0" borderId="15" xfId="71" applyFont="1" applyBorder="1" applyAlignment="1">
      <alignment vertical="center" wrapText="1"/>
      <protection/>
    </xf>
    <xf numFmtId="0" fontId="15" fillId="0" borderId="15" xfId="71" applyFont="1" applyBorder="1" applyAlignment="1">
      <alignment vertical="center" wrapText="1"/>
      <protection/>
    </xf>
    <xf numFmtId="180" fontId="19" fillId="0" borderId="0" xfId="71" applyNumberFormat="1" applyFont="1">
      <alignment/>
      <protection/>
    </xf>
    <xf numFmtId="2" fontId="22" fillId="0" borderId="17" xfId="71" applyNumberFormat="1" applyFont="1" applyFill="1" applyBorder="1" applyAlignment="1">
      <alignment horizontal="center" vertical="center"/>
      <protection/>
    </xf>
    <xf numFmtId="2" fontId="22" fillId="0" borderId="16" xfId="71" applyNumberFormat="1" applyFont="1" applyFill="1" applyBorder="1" applyAlignment="1">
      <alignment horizontal="center" vertical="center"/>
      <protection/>
    </xf>
    <xf numFmtId="0" fontId="2" fillId="0" borderId="0" xfId="71" applyFont="1" applyFill="1" applyBorder="1" applyAlignment="1">
      <alignment wrapText="1"/>
      <protection/>
    </xf>
    <xf numFmtId="2" fontId="0" fillId="0" borderId="0" xfId="0" applyNumberFormat="1" applyAlignment="1">
      <alignment wrapText="1"/>
    </xf>
    <xf numFmtId="0" fontId="5" fillId="0" borderId="0" xfId="71" applyFont="1" applyFill="1" applyBorder="1" applyAlignment="1">
      <alignment horizontal="right" wrapText="1"/>
      <protection/>
    </xf>
    <xf numFmtId="0" fontId="2" fillId="0" borderId="0" xfId="71" applyFont="1" applyFill="1" applyBorder="1" applyAlignment="1">
      <alignment horizontal="right" wrapText="1"/>
      <protection/>
    </xf>
    <xf numFmtId="2" fontId="22" fillId="0" borderId="18" xfId="71" applyNumberFormat="1" applyFont="1" applyFill="1" applyBorder="1" applyAlignment="1">
      <alignment horizontal="center" vertical="center"/>
      <protection/>
    </xf>
    <xf numFmtId="0" fontId="4" fillId="0" borderId="10" xfId="71" applyFont="1" applyBorder="1" applyAlignment="1">
      <alignment horizontal="center" vertical="center" wrapText="1"/>
      <protection/>
    </xf>
    <xf numFmtId="0" fontId="4" fillId="22" borderId="10" xfId="71" applyFont="1" applyFill="1" applyBorder="1" applyAlignment="1">
      <alignment horizontal="center" vertical="center" wrapText="1"/>
      <protection/>
    </xf>
    <xf numFmtId="0" fontId="4" fillId="6" borderId="10" xfId="71" applyFont="1" applyFill="1" applyBorder="1" applyAlignment="1">
      <alignment horizontal="center" vertical="center" wrapText="1"/>
      <protection/>
    </xf>
    <xf numFmtId="0" fontId="11" fillId="0" borderId="19" xfId="71" applyFont="1" applyFill="1" applyBorder="1" applyAlignment="1">
      <alignment horizontal="left" vertical="center" wrapText="1"/>
      <protection/>
    </xf>
    <xf numFmtId="2" fontId="20" fillId="43" borderId="16" xfId="71" applyNumberFormat="1" applyFont="1" applyFill="1" applyBorder="1" applyAlignment="1">
      <alignment horizontal="center" vertical="center"/>
      <protection/>
    </xf>
    <xf numFmtId="2" fontId="20" fillId="43" borderId="17" xfId="71" applyNumberFormat="1" applyFont="1" applyFill="1" applyBorder="1" applyAlignment="1">
      <alignment horizontal="center" vertical="center"/>
      <protection/>
    </xf>
    <xf numFmtId="2" fontId="13" fillId="43" borderId="16" xfId="71" applyNumberFormat="1" applyFont="1" applyFill="1" applyBorder="1" applyAlignment="1">
      <alignment horizontal="center" vertical="center"/>
      <protection/>
    </xf>
    <xf numFmtId="2" fontId="13" fillId="43" borderId="17" xfId="71" applyNumberFormat="1" applyFont="1" applyFill="1" applyBorder="1" applyAlignment="1">
      <alignment horizontal="center" vertical="center"/>
      <protection/>
    </xf>
    <xf numFmtId="0" fontId="5" fillId="0" borderId="20" xfId="71" applyFont="1" applyBorder="1" applyAlignment="1">
      <alignment vertical="center" wrapText="1"/>
      <protection/>
    </xf>
    <xf numFmtId="0" fontId="2" fillId="0" borderId="21" xfId="71" applyBorder="1" applyAlignment="1">
      <alignment vertical="center" wrapText="1"/>
      <protection/>
    </xf>
    <xf numFmtId="0" fontId="2" fillId="0" borderId="22" xfId="71" applyFont="1" applyFill="1" applyBorder="1" applyAlignment="1">
      <alignment vertical="center"/>
      <protection/>
    </xf>
    <xf numFmtId="0" fontId="2" fillId="0" borderId="0" xfId="71" applyFont="1" applyFill="1" applyBorder="1" applyAlignment="1">
      <alignment vertical="center"/>
      <protection/>
    </xf>
    <xf numFmtId="0" fontId="2" fillId="0" borderId="23" xfId="71" applyFont="1" applyFill="1" applyBorder="1" applyAlignment="1">
      <alignment vertical="center"/>
      <protection/>
    </xf>
    <xf numFmtId="180" fontId="19" fillId="0" borderId="0" xfId="71" applyNumberFormat="1" applyFont="1" applyAlignment="1">
      <alignment vertical="center"/>
      <protection/>
    </xf>
    <xf numFmtId="0" fontId="2" fillId="0" borderId="0" xfId="71" applyAlignment="1">
      <alignment vertical="center"/>
      <protection/>
    </xf>
    <xf numFmtId="0" fontId="19" fillId="0" borderId="0" xfId="71" applyFont="1" applyAlignment="1">
      <alignment vertical="center"/>
      <protection/>
    </xf>
    <xf numFmtId="0" fontId="8" fillId="0" borderId="24" xfId="71" applyFont="1" applyFill="1" applyBorder="1" applyAlignment="1">
      <alignment horizontal="center" vertical="center" wrapText="1"/>
      <protection/>
    </xf>
    <xf numFmtId="9" fontId="8" fillId="0" borderId="25" xfId="71" applyNumberFormat="1" applyFont="1" applyFill="1" applyBorder="1" applyAlignment="1">
      <alignment vertical="center" wrapText="1"/>
      <protection/>
    </xf>
    <xf numFmtId="9" fontId="12" fillId="0" borderId="19" xfId="71" applyNumberFormat="1" applyFont="1" applyFill="1" applyBorder="1" applyAlignment="1">
      <alignment horizontal="center" vertical="center" wrapText="1"/>
      <protection/>
    </xf>
    <xf numFmtId="2" fontId="21" fillId="0" borderId="26" xfId="71" applyNumberFormat="1" applyFont="1" applyFill="1" applyBorder="1" applyAlignment="1">
      <alignment horizontal="center" vertical="center"/>
      <protection/>
    </xf>
    <xf numFmtId="2" fontId="21" fillId="0" borderId="27" xfId="71" applyNumberFormat="1" applyFont="1" applyFill="1" applyBorder="1" applyAlignment="1">
      <alignment horizontal="center" vertical="center"/>
      <protection/>
    </xf>
    <xf numFmtId="2" fontId="21" fillId="0" borderId="28" xfId="71" applyNumberFormat="1" applyFont="1" applyFill="1" applyBorder="1" applyAlignment="1">
      <alignment horizontal="center" vertical="center"/>
      <protection/>
    </xf>
    <xf numFmtId="2" fontId="21" fillId="0" borderId="0" xfId="71" applyNumberFormat="1" applyFont="1" applyFill="1" applyBorder="1" applyAlignment="1">
      <alignment horizontal="center" vertical="center"/>
      <protection/>
    </xf>
    <xf numFmtId="0" fontId="6" fillId="0" borderId="0" xfId="71" applyFont="1" applyFill="1" applyBorder="1" applyAlignment="1">
      <alignment horizontal="center" vertical="center"/>
      <protection/>
    </xf>
    <xf numFmtId="0" fontId="11" fillId="0" borderId="0" xfId="71" applyFont="1" applyFill="1" applyBorder="1" applyAlignment="1">
      <alignment horizontal="center" vertical="center"/>
      <protection/>
    </xf>
    <xf numFmtId="2" fontId="9" fillId="0" borderId="0" xfId="71" applyNumberFormat="1" applyFont="1" applyFill="1" applyBorder="1" applyAlignment="1">
      <alignment horizontal="center" vertical="center"/>
      <protection/>
    </xf>
    <xf numFmtId="2" fontId="18" fillId="0" borderId="0" xfId="71" applyNumberFormat="1" applyFont="1" applyFill="1" applyBorder="1" applyAlignment="1">
      <alignment horizontal="center" vertical="center"/>
      <protection/>
    </xf>
    <xf numFmtId="2" fontId="19" fillId="0" borderId="0" xfId="71" applyNumberFormat="1" applyFont="1" applyFill="1" applyBorder="1" applyAlignment="1">
      <alignment vertical="center"/>
      <protection/>
    </xf>
    <xf numFmtId="0" fontId="2" fillId="0" borderId="0" xfId="71" applyBorder="1" applyAlignment="1">
      <alignment vertical="center"/>
      <protection/>
    </xf>
    <xf numFmtId="0" fontId="9" fillId="0" borderId="15" xfId="71" applyFont="1" applyBorder="1" applyAlignment="1">
      <alignment vertical="center" wrapText="1"/>
      <protection/>
    </xf>
    <xf numFmtId="0" fontId="22" fillId="0" borderId="17" xfId="71" applyFont="1" applyFill="1" applyBorder="1" applyAlignment="1">
      <alignment horizontal="center" vertical="center"/>
      <protection/>
    </xf>
    <xf numFmtId="0" fontId="22" fillId="0" borderId="18" xfId="71" applyFont="1" applyFill="1" applyBorder="1" applyAlignment="1">
      <alignment horizontal="center" vertical="center"/>
      <protection/>
    </xf>
    <xf numFmtId="0" fontId="0" fillId="0" borderId="0" xfId="71" applyFont="1" applyFill="1" applyBorder="1" applyAlignment="1">
      <alignment horizontal="center" vertical="center"/>
      <protection/>
    </xf>
    <xf numFmtId="2" fontId="2" fillId="0" borderId="0" xfId="71" applyNumberFormat="1" applyFont="1" applyFill="1" applyBorder="1" applyAlignment="1">
      <alignment vertical="center"/>
      <protection/>
    </xf>
    <xf numFmtId="180" fontId="22" fillId="0" borderId="16" xfId="71" applyNumberFormat="1" applyFont="1" applyBorder="1" applyAlignment="1">
      <alignment horizontal="center" vertical="center"/>
      <protection/>
    </xf>
    <xf numFmtId="0" fontId="22" fillId="0" borderId="17" xfId="71" applyFont="1" applyBorder="1" applyAlignment="1">
      <alignment horizontal="center" vertical="center"/>
      <protection/>
    </xf>
    <xf numFmtId="0" fontId="0" fillId="0" borderId="0" xfId="71" applyFont="1" applyBorder="1" applyAlignment="1">
      <alignment horizontal="center" vertical="center"/>
      <protection/>
    </xf>
    <xf numFmtId="0" fontId="14" fillId="0" borderId="15" xfId="71" applyFont="1" applyBorder="1" applyAlignment="1">
      <alignment vertical="center" wrapText="1"/>
      <protection/>
    </xf>
    <xf numFmtId="2" fontId="23" fillId="0" borderId="16" xfId="71" applyNumberFormat="1" applyFont="1" applyFill="1" applyBorder="1" applyAlignment="1">
      <alignment horizontal="center" vertical="center"/>
      <protection/>
    </xf>
    <xf numFmtId="2" fontId="23" fillId="0" borderId="17" xfId="71" applyNumberFormat="1" applyFont="1" applyFill="1" applyBorder="1" applyAlignment="1">
      <alignment horizontal="center" vertical="center"/>
      <protection/>
    </xf>
    <xf numFmtId="2" fontId="21" fillId="0" borderId="18" xfId="71" applyNumberFormat="1" applyFont="1" applyFill="1" applyBorder="1" applyAlignment="1">
      <alignment horizontal="center" vertical="center"/>
      <protection/>
    </xf>
    <xf numFmtId="180" fontId="14" fillId="0" borderId="0" xfId="71" applyNumberFormat="1" applyFont="1" applyFill="1" applyBorder="1" applyAlignment="1">
      <alignment horizontal="center" vertical="center"/>
      <protection/>
    </xf>
    <xf numFmtId="1" fontId="14" fillId="0" borderId="0" xfId="71" applyNumberFormat="1" applyFont="1" applyFill="1" applyBorder="1" applyAlignment="1">
      <alignment horizontal="center" vertical="center"/>
      <protection/>
    </xf>
    <xf numFmtId="0" fontId="9" fillId="0" borderId="16" xfId="71" applyFont="1" applyFill="1" applyBorder="1" applyAlignment="1">
      <alignment horizontal="center" vertical="center" wrapText="1"/>
      <protection/>
    </xf>
    <xf numFmtId="180" fontId="22" fillId="0" borderId="16" xfId="71" applyNumberFormat="1" applyFont="1" applyFill="1" applyBorder="1" applyAlignment="1">
      <alignment horizontal="center" vertical="center"/>
      <protection/>
    </xf>
    <xf numFmtId="180" fontId="22" fillId="0" borderId="17" xfId="71" applyNumberFormat="1" applyFont="1" applyFill="1" applyBorder="1" applyAlignment="1">
      <alignment horizontal="center" vertical="center"/>
      <protection/>
    </xf>
    <xf numFmtId="180" fontId="22" fillId="0" borderId="18" xfId="71" applyNumberFormat="1" applyFont="1" applyFill="1" applyBorder="1" applyAlignment="1">
      <alignment horizontal="center" vertical="center"/>
      <protection/>
    </xf>
    <xf numFmtId="2" fontId="0" fillId="0" borderId="0" xfId="71" applyNumberFormat="1" applyFont="1" applyFill="1" applyBorder="1" applyAlignment="1">
      <alignment horizontal="center" vertical="center"/>
      <protection/>
    </xf>
    <xf numFmtId="1" fontId="22" fillId="0" borderId="17" xfId="71" applyNumberFormat="1" applyFont="1" applyFill="1" applyBorder="1" applyAlignment="1">
      <alignment horizontal="center" vertical="center"/>
      <protection/>
    </xf>
    <xf numFmtId="1" fontId="22" fillId="0" borderId="18" xfId="71" applyNumberFormat="1" applyFont="1" applyFill="1" applyBorder="1" applyAlignment="1">
      <alignment horizontal="center" vertical="center"/>
      <protection/>
    </xf>
    <xf numFmtId="0" fontId="9" fillId="0" borderId="15" xfId="71" applyFont="1" applyFill="1" applyBorder="1" applyAlignment="1">
      <alignment vertical="center" wrapText="1"/>
      <protection/>
    </xf>
    <xf numFmtId="0" fontId="4" fillId="0" borderId="10" xfId="71" applyFont="1" applyFill="1" applyBorder="1" applyAlignment="1">
      <alignment horizontal="center" vertical="center" wrapText="1"/>
      <protection/>
    </xf>
    <xf numFmtId="0" fontId="2" fillId="0" borderId="0" xfId="71" applyFill="1" applyBorder="1" applyAlignment="1">
      <alignment vertical="center"/>
      <protection/>
    </xf>
    <xf numFmtId="0" fontId="2" fillId="0" borderId="0" xfId="71" applyFill="1" applyAlignment="1">
      <alignment vertical="center"/>
      <protection/>
    </xf>
    <xf numFmtId="0" fontId="8" fillId="0" borderId="16" xfId="71" applyFont="1" applyFill="1" applyBorder="1" applyAlignment="1">
      <alignment horizontal="center" vertical="center" wrapText="1"/>
      <protection/>
    </xf>
    <xf numFmtId="0" fontId="8" fillId="0" borderId="15" xfId="71" applyFont="1" applyBorder="1" applyAlignment="1">
      <alignment vertical="center" wrapText="1"/>
      <protection/>
    </xf>
    <xf numFmtId="2" fontId="21" fillId="0" borderId="16" xfId="71" applyNumberFormat="1" applyFont="1" applyFill="1" applyBorder="1" applyAlignment="1">
      <alignment horizontal="center" vertical="center"/>
      <protection/>
    </xf>
    <xf numFmtId="2" fontId="21" fillId="0" borderId="17" xfId="71" applyNumberFormat="1" applyFont="1" applyFill="1" applyBorder="1" applyAlignment="1">
      <alignment horizontal="center" vertical="center"/>
      <protection/>
    </xf>
    <xf numFmtId="180" fontId="6" fillId="0" borderId="0" xfId="71" applyNumberFormat="1" applyFont="1" applyFill="1" applyBorder="1" applyAlignment="1">
      <alignment horizontal="center" vertical="center"/>
      <protection/>
    </xf>
    <xf numFmtId="0" fontId="5" fillId="0" borderId="0" xfId="71" applyFont="1" applyBorder="1" applyAlignment="1">
      <alignment vertical="center"/>
      <protection/>
    </xf>
    <xf numFmtId="0" fontId="5" fillId="0" borderId="0" xfId="71" applyFont="1" applyAlignment="1">
      <alignment vertical="center"/>
      <protection/>
    </xf>
    <xf numFmtId="0" fontId="9" fillId="43" borderId="16" xfId="71" applyFont="1" applyFill="1" applyBorder="1" applyAlignment="1">
      <alignment horizontal="center" vertical="center" wrapText="1"/>
      <protection/>
    </xf>
    <xf numFmtId="0" fontId="9" fillId="43" borderId="15" xfId="71" applyFont="1" applyFill="1" applyBorder="1" applyAlignment="1">
      <alignment vertical="center" wrapText="1"/>
      <protection/>
    </xf>
    <xf numFmtId="0" fontId="21" fillId="0" borderId="16" xfId="71" applyFont="1" applyFill="1" applyBorder="1" applyAlignment="1">
      <alignment horizontal="center" vertical="center"/>
      <protection/>
    </xf>
    <xf numFmtId="0" fontId="21" fillId="0" borderId="17" xfId="71" applyFont="1" applyFill="1" applyBorder="1" applyAlignment="1">
      <alignment horizontal="center" vertical="center"/>
      <protection/>
    </xf>
    <xf numFmtId="0" fontId="6" fillId="0" borderId="0" xfId="71" applyFont="1" applyFill="1" applyBorder="1" applyAlignment="1">
      <alignment horizontal="center" vertical="center"/>
      <protection/>
    </xf>
    <xf numFmtId="1" fontId="6" fillId="0" borderId="0" xfId="71" applyNumberFormat="1" applyFont="1" applyFill="1" applyBorder="1" applyAlignment="1">
      <alignment horizontal="center" vertical="center"/>
      <protection/>
    </xf>
    <xf numFmtId="0" fontId="22" fillId="0" borderId="16" xfId="71" applyFont="1" applyFill="1" applyBorder="1" applyAlignment="1">
      <alignment horizontal="center" vertical="center"/>
      <protection/>
    </xf>
    <xf numFmtId="0" fontId="5" fillId="0" borderId="29" xfId="71" applyFont="1" applyBorder="1" applyAlignment="1">
      <alignment vertical="center" wrapText="1"/>
      <protection/>
    </xf>
    <xf numFmtId="0" fontId="2" fillId="0" borderId="10" xfId="71" applyBorder="1" applyAlignment="1">
      <alignment vertical="center" wrapText="1"/>
      <protection/>
    </xf>
    <xf numFmtId="0" fontId="13" fillId="0" borderId="16" xfId="71" applyFont="1" applyFill="1" applyBorder="1" applyAlignment="1">
      <alignment vertical="center"/>
      <protection/>
    </xf>
    <xf numFmtId="0" fontId="13" fillId="0" borderId="17" xfId="71" applyFont="1" applyFill="1" applyBorder="1" applyAlignment="1">
      <alignment vertical="center"/>
      <protection/>
    </xf>
    <xf numFmtId="0" fontId="13" fillId="0" borderId="18" xfId="71" applyFont="1" applyFill="1" applyBorder="1" applyAlignment="1">
      <alignment vertical="center"/>
      <protection/>
    </xf>
    <xf numFmtId="0" fontId="2" fillId="0" borderId="0" xfId="71" applyBorder="1" applyAlignment="1">
      <alignment vertical="center" wrapText="1"/>
      <protection/>
    </xf>
    <xf numFmtId="0" fontId="9" fillId="0" borderId="16" xfId="71" applyFont="1" applyBorder="1" applyAlignment="1">
      <alignment horizontal="center" vertical="center" wrapText="1"/>
      <protection/>
    </xf>
    <xf numFmtId="0" fontId="9" fillId="0" borderId="16" xfId="71" applyFont="1" applyBorder="1" applyAlignment="1">
      <alignment vertical="center" wrapText="1"/>
      <protection/>
    </xf>
    <xf numFmtId="0" fontId="9" fillId="22" borderId="15" xfId="71" applyFont="1" applyFill="1" applyBorder="1" applyAlignment="1">
      <alignment vertical="center" wrapText="1"/>
      <protection/>
    </xf>
    <xf numFmtId="2" fontId="9" fillId="22" borderId="0" xfId="71" applyNumberFormat="1" applyFont="1" applyFill="1" applyBorder="1" applyAlignment="1">
      <alignment horizontal="center" vertical="center"/>
      <protection/>
    </xf>
    <xf numFmtId="2" fontId="2" fillId="22" borderId="0" xfId="71" applyNumberFormat="1" applyFont="1" applyFill="1" applyBorder="1" applyAlignment="1">
      <alignment vertical="center"/>
      <protection/>
    </xf>
    <xf numFmtId="0" fontId="9" fillId="22" borderId="16" xfId="71" applyFont="1" applyFill="1" applyBorder="1" applyAlignment="1">
      <alignment vertical="center" wrapText="1"/>
      <protection/>
    </xf>
    <xf numFmtId="0" fontId="9" fillId="22" borderId="15" xfId="71" applyFont="1" applyFill="1" applyBorder="1" applyAlignment="1">
      <alignment horizontal="left" vertical="center" wrapText="1"/>
      <protection/>
    </xf>
    <xf numFmtId="0" fontId="9" fillId="22" borderId="15" xfId="71" applyFont="1" applyFill="1" applyBorder="1" applyAlignment="1">
      <alignment vertical="center" wrapText="1"/>
      <protection/>
    </xf>
    <xf numFmtId="180" fontId="0" fillId="0" borderId="0" xfId="71" applyNumberFormat="1" applyFont="1" applyFill="1" applyBorder="1" applyAlignment="1">
      <alignment horizontal="center" vertical="center"/>
      <protection/>
    </xf>
    <xf numFmtId="0" fontId="9" fillId="6" borderId="16" xfId="71" applyFont="1" applyFill="1" applyBorder="1" applyAlignment="1">
      <alignment horizontal="center" vertical="center" wrapText="1"/>
      <protection/>
    </xf>
    <xf numFmtId="0" fontId="8" fillId="6" borderId="15" xfId="71" applyFont="1" applyFill="1" applyBorder="1" applyAlignment="1">
      <alignment vertical="center" wrapText="1"/>
      <protection/>
    </xf>
    <xf numFmtId="2" fontId="21" fillId="6" borderId="16" xfId="71" applyNumberFormat="1" applyFont="1" applyFill="1" applyBorder="1" applyAlignment="1">
      <alignment horizontal="center" vertical="center"/>
      <protection/>
    </xf>
    <xf numFmtId="2" fontId="21" fillId="6" borderId="17" xfId="71" applyNumberFormat="1" applyFont="1" applyFill="1" applyBorder="1" applyAlignment="1">
      <alignment horizontal="center" vertical="center"/>
      <protection/>
    </xf>
    <xf numFmtId="2" fontId="21" fillId="6" borderId="18" xfId="71" applyNumberFormat="1" applyFont="1" applyFill="1" applyBorder="1" applyAlignment="1">
      <alignment horizontal="center" vertical="center"/>
      <protection/>
    </xf>
    <xf numFmtId="180" fontId="6" fillId="0" borderId="0" xfId="71" applyNumberFormat="1" applyFont="1" applyFill="1" applyBorder="1" applyAlignment="1">
      <alignment horizontal="center" vertical="center"/>
      <protection/>
    </xf>
    <xf numFmtId="0" fontId="9" fillId="0" borderId="16" xfId="71" applyFont="1" applyFill="1" applyBorder="1" applyAlignment="1">
      <alignment horizontal="center" vertical="center" wrapText="1"/>
      <protection/>
    </xf>
    <xf numFmtId="0" fontId="13" fillId="43" borderId="16" xfId="71" applyFont="1" applyFill="1" applyBorder="1" applyAlignment="1">
      <alignment vertical="center"/>
      <protection/>
    </xf>
    <xf numFmtId="0" fontId="13" fillId="43" borderId="17" xfId="71" applyFont="1" applyFill="1" applyBorder="1" applyAlignment="1">
      <alignment vertical="center"/>
      <protection/>
    </xf>
    <xf numFmtId="0" fontId="13" fillId="43" borderId="18" xfId="71" applyFont="1" applyFill="1" applyBorder="1" applyAlignment="1">
      <alignment vertical="center"/>
      <protection/>
    </xf>
    <xf numFmtId="180" fontId="13" fillId="0" borderId="16" xfId="71" applyNumberFormat="1" applyFont="1" applyFill="1" applyBorder="1" applyAlignment="1">
      <alignment vertical="center"/>
      <protection/>
    </xf>
    <xf numFmtId="180" fontId="13" fillId="0" borderId="17" xfId="71" applyNumberFormat="1" applyFont="1" applyFill="1" applyBorder="1" applyAlignment="1">
      <alignment vertical="center"/>
      <protection/>
    </xf>
    <xf numFmtId="0" fontId="9" fillId="0" borderId="15" xfId="71" applyFont="1" applyBorder="1" applyAlignment="1">
      <alignment vertical="center" wrapText="1"/>
      <protection/>
    </xf>
    <xf numFmtId="2" fontId="13" fillId="0" borderId="16" xfId="71" applyNumberFormat="1" applyFont="1" applyFill="1" applyBorder="1" applyAlignment="1">
      <alignment horizontal="center" vertical="center"/>
      <protection/>
    </xf>
    <xf numFmtId="2" fontId="13" fillId="0" borderId="17" xfId="71" applyNumberFormat="1" applyFont="1" applyFill="1" applyBorder="1" applyAlignment="1">
      <alignment horizontal="center" vertical="center"/>
      <protection/>
    </xf>
    <xf numFmtId="180" fontId="0" fillId="0" borderId="0" xfId="0" applyNumberFormat="1" applyFill="1" applyBorder="1" applyAlignment="1">
      <alignment vertical="center"/>
    </xf>
    <xf numFmtId="1" fontId="2" fillId="0" borderId="0" xfId="71" applyNumberFormat="1" applyFont="1" applyFill="1" applyBorder="1" applyAlignment="1">
      <alignment horizontal="right" vertical="center"/>
      <protection/>
    </xf>
    <xf numFmtId="18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16" xfId="71" applyFont="1" applyBorder="1" applyAlignment="1">
      <alignment horizontal="center" vertical="center" wrapText="1"/>
      <protection/>
    </xf>
    <xf numFmtId="0" fontId="10" fillId="0" borderId="10" xfId="71" applyFont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2" fontId="13" fillId="43" borderId="18" xfId="71" applyNumberFormat="1" applyFont="1" applyFill="1" applyBorder="1" applyAlignment="1">
      <alignment horizontal="center" vertical="center"/>
      <protection/>
    </xf>
    <xf numFmtId="1" fontId="2" fillId="0" borderId="0" xfId="71" applyNumberFormat="1" applyFont="1" applyFill="1" applyBorder="1" applyAlignment="1">
      <alignment horizontal="center" vertical="center"/>
      <protection/>
    </xf>
    <xf numFmtId="180" fontId="13" fillId="0" borderId="16" xfId="71" applyNumberFormat="1" applyFont="1" applyFill="1" applyBorder="1" applyAlignment="1">
      <alignment horizontal="center" vertical="center"/>
      <protection/>
    </xf>
    <xf numFmtId="180" fontId="13" fillId="0" borderId="17" xfId="71" applyNumberFormat="1" applyFont="1" applyFill="1" applyBorder="1" applyAlignment="1">
      <alignment horizontal="center" vertical="center"/>
      <protection/>
    </xf>
    <xf numFmtId="180" fontId="13" fillId="43" borderId="16" xfId="71" applyNumberFormat="1" applyFont="1" applyFill="1" applyBorder="1" applyAlignment="1">
      <alignment horizontal="center" vertical="center"/>
      <protection/>
    </xf>
    <xf numFmtId="180" fontId="13" fillId="43" borderId="17" xfId="71" applyNumberFormat="1" applyFont="1" applyFill="1" applyBorder="1" applyAlignment="1">
      <alignment horizontal="center" vertical="center"/>
      <protection/>
    </xf>
    <xf numFmtId="180" fontId="13" fillId="0" borderId="18" xfId="71" applyNumberFormat="1" applyFont="1" applyFill="1" applyBorder="1" applyAlignment="1">
      <alignment horizontal="center" vertical="center"/>
      <protection/>
    </xf>
    <xf numFmtId="2" fontId="13" fillId="0" borderId="18" xfId="71" applyNumberFormat="1" applyFont="1" applyFill="1" applyBorder="1" applyAlignment="1">
      <alignment horizontal="center" vertical="center"/>
      <protection/>
    </xf>
    <xf numFmtId="0" fontId="15" fillId="6" borderId="16" xfId="71" applyFont="1" applyFill="1" applyBorder="1" applyAlignment="1">
      <alignment horizontal="center" vertical="center" wrapText="1"/>
      <protection/>
    </xf>
    <xf numFmtId="0" fontId="17" fillId="6" borderId="15" xfId="71" applyFont="1" applyFill="1" applyBorder="1" applyAlignment="1">
      <alignment vertical="center" wrapText="1"/>
      <protection/>
    </xf>
    <xf numFmtId="2" fontId="21" fillId="6" borderId="18" xfId="71" applyNumberFormat="1" applyFont="1" applyFill="1" applyBorder="1" applyAlignment="1">
      <alignment horizontal="center" vertical="center"/>
      <protection/>
    </xf>
    <xf numFmtId="1" fontId="11" fillId="0" borderId="0" xfId="71" applyNumberFormat="1" applyFont="1" applyFill="1" applyBorder="1" applyAlignment="1">
      <alignment horizontal="center" vertical="center"/>
      <protection/>
    </xf>
    <xf numFmtId="0" fontId="5" fillId="0" borderId="30" xfId="71" applyFont="1" applyFill="1" applyBorder="1" applyAlignment="1">
      <alignment vertical="center" wrapText="1"/>
      <protection/>
    </xf>
    <xf numFmtId="0" fontId="2" fillId="0" borderId="19" xfId="71" applyFill="1" applyBorder="1" applyAlignment="1">
      <alignment vertical="center" wrapText="1"/>
      <protection/>
    </xf>
    <xf numFmtId="180" fontId="13" fillId="0" borderId="18" xfId="71" applyNumberFormat="1" applyFont="1" applyFill="1" applyBorder="1" applyAlignment="1">
      <alignment vertical="center"/>
      <protection/>
    </xf>
    <xf numFmtId="0" fontId="2" fillId="0" borderId="0" xfId="71" applyFill="1" applyBorder="1" applyAlignment="1">
      <alignment vertical="center" wrapText="1"/>
      <protection/>
    </xf>
    <xf numFmtId="0" fontId="2" fillId="6" borderId="16" xfId="71" applyFont="1" applyFill="1" applyBorder="1" applyAlignment="1">
      <alignment horizontal="center" vertical="center" wrapText="1"/>
      <protection/>
    </xf>
    <xf numFmtId="0" fontId="10" fillId="6" borderId="10" xfId="71" applyFont="1" applyFill="1" applyBorder="1" applyAlignment="1">
      <alignment horizontal="center" vertical="center" wrapText="1"/>
      <protection/>
    </xf>
    <xf numFmtId="0" fontId="2" fillId="0" borderId="16" xfId="71" applyFont="1" applyFill="1" applyBorder="1" applyAlignment="1">
      <alignment horizontal="center" vertical="center" wrapText="1"/>
      <protection/>
    </xf>
    <xf numFmtId="0" fontId="0" fillId="0" borderId="15" xfId="71" applyFont="1" applyFill="1" applyBorder="1" applyAlignment="1">
      <alignment vertical="center" wrapText="1"/>
      <protection/>
    </xf>
    <xf numFmtId="0" fontId="18" fillId="0" borderId="10" xfId="71" applyFont="1" applyFill="1" applyBorder="1" applyAlignment="1">
      <alignment horizontal="center" vertical="center" wrapText="1"/>
      <protection/>
    </xf>
    <xf numFmtId="1" fontId="13" fillId="0" borderId="16" xfId="71" applyNumberFormat="1" applyFont="1" applyFill="1" applyBorder="1" applyAlignment="1">
      <alignment horizontal="center" vertical="center"/>
      <protection/>
    </xf>
    <xf numFmtId="180" fontId="20" fillId="0" borderId="16" xfId="71" applyNumberFormat="1" applyFont="1" applyFill="1" applyBorder="1" applyAlignment="1">
      <alignment horizontal="center" vertical="center"/>
      <protection/>
    </xf>
    <xf numFmtId="2" fontId="20" fillId="0" borderId="17" xfId="71" applyNumberFormat="1" applyFont="1" applyFill="1" applyBorder="1" applyAlignment="1">
      <alignment horizontal="center" vertical="center"/>
      <protection/>
    </xf>
    <xf numFmtId="1" fontId="18" fillId="0" borderId="0" xfId="71" applyNumberFormat="1" applyFont="1" applyFill="1" applyBorder="1" applyAlignment="1">
      <alignment horizontal="center" vertical="center"/>
      <protection/>
    </xf>
    <xf numFmtId="1" fontId="19" fillId="0" borderId="0" xfId="71" applyNumberFormat="1" applyFont="1" applyFill="1" applyBorder="1" applyAlignment="1">
      <alignment horizontal="center" vertical="center"/>
      <protection/>
    </xf>
    <xf numFmtId="1" fontId="19" fillId="0" borderId="0" xfId="71" applyNumberFormat="1" applyFont="1" applyFill="1" applyBorder="1" applyAlignment="1">
      <alignment vertical="center"/>
      <protection/>
    </xf>
    <xf numFmtId="2" fontId="11" fillId="0" borderId="0" xfId="71" applyNumberFormat="1" applyFont="1" applyFill="1" applyBorder="1" applyAlignment="1">
      <alignment horizontal="center" vertical="center"/>
      <protection/>
    </xf>
    <xf numFmtId="2" fontId="22" fillId="0" borderId="16" xfId="71" applyNumberFormat="1" applyFont="1" applyFill="1" applyBorder="1" applyAlignment="1">
      <alignment horizontal="center" vertical="center"/>
      <protection/>
    </xf>
    <xf numFmtId="2" fontId="22" fillId="0" borderId="17" xfId="71" applyNumberFormat="1" applyFont="1" applyFill="1" applyBorder="1" applyAlignment="1">
      <alignment horizontal="center" vertical="center"/>
      <protection/>
    </xf>
    <xf numFmtId="2" fontId="9" fillId="0" borderId="18" xfId="71" applyNumberFormat="1" applyFont="1" applyFill="1" applyBorder="1" applyAlignment="1">
      <alignment horizontal="center" vertical="center"/>
      <protection/>
    </xf>
    <xf numFmtId="0" fontId="2" fillId="0" borderId="31" xfId="71" applyBorder="1" applyAlignment="1">
      <alignment vertical="center" wrapText="1"/>
      <protection/>
    </xf>
    <xf numFmtId="0" fontId="0" fillId="0" borderId="26" xfId="71" applyFont="1" applyFill="1" applyBorder="1" applyAlignment="1">
      <alignment vertical="center" wrapText="1"/>
      <protection/>
    </xf>
    <xf numFmtId="0" fontId="4" fillId="0" borderId="27" xfId="71" applyFont="1" applyFill="1" applyBorder="1" applyAlignment="1">
      <alignment vertical="center" wrapText="1"/>
      <protection/>
    </xf>
    <xf numFmtId="0" fontId="9" fillId="0" borderId="27" xfId="71" applyFont="1" applyFill="1" applyBorder="1" applyAlignment="1">
      <alignment horizontal="center" vertical="center"/>
      <protection/>
    </xf>
    <xf numFmtId="0" fontId="9" fillId="0" borderId="28" xfId="71" applyFont="1" applyFill="1" applyBorder="1" applyAlignment="1">
      <alignment horizontal="center" vertical="center"/>
      <protection/>
    </xf>
    <xf numFmtId="0" fontId="9" fillId="0" borderId="0" xfId="71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 vertical="center" wrapText="1"/>
    </xf>
    <xf numFmtId="0" fontId="2" fillId="0" borderId="17" xfId="71" applyFont="1" applyFill="1" applyBorder="1" applyAlignment="1">
      <alignment horizontal="center" vertical="center" wrapText="1"/>
      <protection/>
    </xf>
    <xf numFmtId="1" fontId="9" fillId="0" borderId="17" xfId="71" applyNumberFormat="1" applyFont="1" applyFill="1" applyBorder="1" applyAlignment="1">
      <alignment horizontal="center" vertical="center"/>
      <protection/>
    </xf>
    <xf numFmtId="2" fontId="18" fillId="0" borderId="18" xfId="71" applyNumberFormat="1" applyFont="1" applyFill="1" applyBorder="1" applyAlignment="1">
      <alignment horizontal="center" vertical="center"/>
      <protection/>
    </xf>
    <xf numFmtId="1" fontId="9" fillId="0" borderId="0" xfId="71" applyNumberFormat="1" applyFont="1" applyFill="1" applyBorder="1" applyAlignment="1">
      <alignment horizontal="center" vertical="center"/>
      <protection/>
    </xf>
    <xf numFmtId="0" fontId="2" fillId="0" borderId="32" xfId="71" applyBorder="1" applyAlignment="1">
      <alignment vertical="center" wrapText="1"/>
      <protection/>
    </xf>
    <xf numFmtId="0" fontId="0" fillId="0" borderId="14" xfId="0" applyFont="1" applyBorder="1" applyAlignment="1">
      <alignment vertical="center" wrapText="1"/>
    </xf>
    <xf numFmtId="0" fontId="2" fillId="0" borderId="11" xfId="71" applyFont="1" applyFill="1" applyBorder="1" applyAlignment="1">
      <alignment horizontal="center" vertical="center" wrapText="1"/>
      <protection/>
    </xf>
    <xf numFmtId="1" fontId="9" fillId="0" borderId="11" xfId="71" applyNumberFormat="1" applyFont="1" applyFill="1" applyBorder="1" applyAlignment="1">
      <alignment horizontal="center" vertical="center"/>
      <protection/>
    </xf>
    <xf numFmtId="2" fontId="18" fillId="0" borderId="13" xfId="71" applyNumberFormat="1" applyFont="1" applyFill="1" applyBorder="1" applyAlignment="1">
      <alignment horizontal="center" vertical="center"/>
      <protection/>
    </xf>
    <xf numFmtId="2" fontId="21" fillId="0" borderId="16" xfId="71" applyNumberFormat="1" applyFont="1" applyFill="1" applyBorder="1" applyAlignment="1">
      <alignment horizontal="center" vertical="center"/>
      <protection/>
    </xf>
    <xf numFmtId="2" fontId="21" fillId="0" borderId="17" xfId="71" applyNumberFormat="1" applyFont="1" applyFill="1" applyBorder="1" applyAlignment="1">
      <alignment horizontal="center" vertical="center"/>
      <protection/>
    </xf>
    <xf numFmtId="0" fontId="0" fillId="0" borderId="10" xfId="71" applyFont="1" applyFill="1" applyBorder="1" applyAlignment="1">
      <alignment horizontal="center" vertical="center" wrapText="1"/>
      <protection/>
    </xf>
    <xf numFmtId="0" fontId="2" fillId="0" borderId="16" xfId="71" applyFont="1" applyFill="1" applyBorder="1" applyAlignment="1">
      <alignment horizontal="center" vertical="center" wrapText="1"/>
      <protection/>
    </xf>
    <xf numFmtId="0" fontId="0" fillId="0" borderId="14" xfId="71" applyFont="1" applyFill="1" applyBorder="1" applyAlignment="1">
      <alignment horizontal="center" vertical="center" wrapText="1"/>
      <protection/>
    </xf>
    <xf numFmtId="2" fontId="21" fillId="0" borderId="14" xfId="71" applyNumberFormat="1" applyFont="1" applyFill="1" applyBorder="1" applyAlignment="1">
      <alignment horizontal="center" vertical="center"/>
      <protection/>
    </xf>
    <xf numFmtId="2" fontId="21" fillId="0" borderId="11" xfId="71" applyNumberFormat="1" applyFont="1" applyFill="1" applyBorder="1" applyAlignment="1">
      <alignment horizontal="center" vertical="center"/>
      <protection/>
    </xf>
    <xf numFmtId="2" fontId="11" fillId="0" borderId="13" xfId="71" applyNumberFormat="1" applyFont="1" applyFill="1" applyBorder="1" applyAlignment="1">
      <alignment horizontal="center" vertical="center"/>
      <protection/>
    </xf>
    <xf numFmtId="0" fontId="0" fillId="0" borderId="33" xfId="71" applyFont="1" applyFill="1" applyBorder="1" applyAlignment="1">
      <alignment vertical="center" wrapText="1"/>
      <protection/>
    </xf>
    <xf numFmtId="0" fontId="0" fillId="0" borderId="32" xfId="71" applyFont="1" applyFill="1" applyBorder="1" applyAlignment="1">
      <alignment horizontal="center" vertical="center" wrapText="1"/>
      <protection/>
    </xf>
    <xf numFmtId="0" fontId="0" fillId="0" borderId="10" xfId="7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4" fillId="0" borderId="0" xfId="71" applyFont="1" applyBorder="1" applyAlignment="1">
      <alignment horizontal="center" wrapText="1"/>
      <protection/>
    </xf>
    <xf numFmtId="0" fontId="25" fillId="0" borderId="0" xfId="0" applyFont="1" applyAlignment="1">
      <alignment horizontal="center" wrapText="1"/>
    </xf>
    <xf numFmtId="0" fontId="2" fillId="0" borderId="0" xfId="71" applyAlignment="1">
      <alignment horizontal="center" vertical="center" wrapText="1"/>
      <protection/>
    </xf>
    <xf numFmtId="0" fontId="22" fillId="0" borderId="34" xfId="71" applyFont="1" applyFill="1" applyBorder="1" applyAlignment="1">
      <alignment horizontal="center" vertical="center" wrapText="1"/>
      <protection/>
    </xf>
    <xf numFmtId="0" fontId="22" fillId="0" borderId="35" xfId="71" applyFont="1" applyFill="1" applyBorder="1" applyAlignment="1">
      <alignment horizontal="center" vertical="center" wrapText="1"/>
      <protection/>
    </xf>
    <xf numFmtId="0" fontId="22" fillId="0" borderId="12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10" fillId="0" borderId="36" xfId="71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vertical="center"/>
    </xf>
    <xf numFmtId="0" fontId="10" fillId="0" borderId="31" xfId="71" applyFont="1" applyFill="1" applyBorder="1" applyAlignment="1">
      <alignment horizontal="center" vertical="center" wrapText="1"/>
      <protection/>
    </xf>
    <xf numFmtId="0" fontId="10" fillId="0" borderId="37" xfId="71" applyFont="1" applyFill="1" applyBorder="1" applyAlignment="1">
      <alignment horizontal="center" vertical="center" wrapText="1"/>
      <protection/>
    </xf>
    <xf numFmtId="0" fontId="10" fillId="0" borderId="38" xfId="71" applyFont="1" applyFill="1" applyBorder="1" applyAlignment="1">
      <alignment horizontal="center" vertical="center" wrapText="1"/>
      <protection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РАСЧЕТ РОЗН. ЦЕНЫ 2007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385"/>
  <sheetViews>
    <sheetView showGridLines="0" tabSelected="1" zoomScale="85" zoomScaleNormal="85" zoomScalePageLayoutView="0" workbookViewId="0" topLeftCell="A59">
      <selection activeCell="J68" sqref="J68"/>
    </sheetView>
  </sheetViews>
  <sheetFormatPr defaultColWidth="9.140625" defaultRowHeight="12.75"/>
  <cols>
    <col min="1" max="1" width="4.57421875" style="2" customWidth="1"/>
    <col min="2" max="2" width="90.57421875" style="2" customWidth="1"/>
    <col min="3" max="3" width="9.7109375" style="13" customWidth="1"/>
    <col min="4" max="4" width="16.00390625" style="4" customWidth="1"/>
    <col min="5" max="5" width="17.421875" style="4" customWidth="1"/>
    <col min="6" max="6" width="18.57421875" style="4" customWidth="1"/>
    <col min="7" max="7" width="11.7109375" style="2" bestFit="1" customWidth="1"/>
    <col min="8" max="9" width="9.140625" style="2" customWidth="1"/>
    <col min="10" max="10" width="11.7109375" style="2" customWidth="1"/>
    <col min="11" max="11" width="9.28125" style="2" bestFit="1" customWidth="1"/>
    <col min="12" max="13" width="9.140625" style="2" customWidth="1"/>
    <col min="14" max="14" width="10.8515625" style="2" customWidth="1"/>
    <col min="15" max="15" width="9.28125" style="2" bestFit="1" customWidth="1"/>
    <col min="16" max="16" width="10.140625" style="2" bestFit="1" customWidth="1"/>
    <col min="17" max="16384" width="9.140625" style="2" customWidth="1"/>
  </cols>
  <sheetData>
    <row r="1" spans="1:3" ht="0.75" customHeight="1">
      <c r="A1" s="1"/>
      <c r="C1" s="3"/>
    </row>
    <row r="2" spans="1:3" ht="24" customHeight="1" hidden="1">
      <c r="A2" s="1"/>
      <c r="C2" s="3"/>
    </row>
    <row r="3" spans="1:6" ht="48" customHeight="1">
      <c r="A3" s="40"/>
      <c r="B3" s="5"/>
      <c r="C3" s="5"/>
      <c r="D3" s="205" t="s">
        <v>82</v>
      </c>
      <c r="E3" s="206"/>
      <c r="F3" s="206"/>
    </row>
    <row r="4" spans="1:6" ht="23.25" customHeight="1">
      <c r="A4" s="40"/>
      <c r="B4" s="5"/>
      <c r="C4" s="5"/>
      <c r="D4" s="5"/>
      <c r="E4" s="5"/>
      <c r="F4" s="5"/>
    </row>
    <row r="5" spans="1:6" ht="18.75" customHeight="1">
      <c r="A5" s="207" t="s">
        <v>84</v>
      </c>
      <c r="B5" s="208"/>
      <c r="C5" s="208"/>
      <c r="D5" s="208"/>
      <c r="E5" s="208"/>
      <c r="F5" s="208"/>
    </row>
    <row r="6" spans="1:4" ht="13.5" thickBot="1">
      <c r="A6" s="209"/>
      <c r="B6" s="209"/>
      <c r="C6" s="209"/>
      <c r="D6" s="6"/>
    </row>
    <row r="7" spans="1:4" ht="13.5" hidden="1" thickBot="1">
      <c r="A7" s="7"/>
      <c r="B7" s="8" t="s">
        <v>0</v>
      </c>
      <c r="C7" s="9"/>
      <c r="D7" s="6"/>
    </row>
    <row r="8" spans="1:6" ht="39" customHeight="1">
      <c r="A8" s="210" t="s">
        <v>98</v>
      </c>
      <c r="B8" s="211"/>
      <c r="C8" s="214" t="s">
        <v>1</v>
      </c>
      <c r="D8" s="216" t="s">
        <v>83</v>
      </c>
      <c r="E8" s="217"/>
      <c r="F8" s="218"/>
    </row>
    <row r="9" spans="1:16" ht="85.5" customHeight="1" thickBot="1">
      <c r="A9" s="212"/>
      <c r="B9" s="213"/>
      <c r="C9" s="215"/>
      <c r="D9" s="18" t="s">
        <v>95</v>
      </c>
      <c r="E9" s="15" t="s">
        <v>96</v>
      </c>
      <c r="F9" s="17" t="s">
        <v>97</v>
      </c>
      <c r="J9" s="34"/>
      <c r="K9" s="34"/>
      <c r="L9" s="34"/>
      <c r="N9" s="34"/>
      <c r="O9" s="34"/>
      <c r="P9" s="34"/>
    </row>
    <row r="10" spans="1:11" s="56" customFormat="1" ht="29.25" customHeight="1" thickBot="1">
      <c r="A10" s="16"/>
      <c r="B10" s="50" t="s">
        <v>65</v>
      </c>
      <c r="C10" s="51"/>
      <c r="D10" s="52"/>
      <c r="E10" s="53"/>
      <c r="F10" s="54"/>
      <c r="G10" s="55"/>
      <c r="J10" s="57"/>
      <c r="K10" s="57"/>
    </row>
    <row r="11" spans="1:18" s="56" customFormat="1" ht="15.75">
      <c r="A11" s="58" t="s">
        <v>2</v>
      </c>
      <c r="B11" s="59" t="s">
        <v>3</v>
      </c>
      <c r="C11" s="60" t="s">
        <v>4</v>
      </c>
      <c r="D11" s="61">
        <f>D12</f>
        <v>5708.04</v>
      </c>
      <c r="E11" s="62">
        <f>E13</f>
        <v>882.95</v>
      </c>
      <c r="F11" s="63">
        <f>D11+E11</f>
        <v>6590.99</v>
      </c>
      <c r="G11" s="64"/>
      <c r="H11" s="65"/>
      <c r="I11" s="65"/>
      <c r="J11" s="66"/>
      <c r="K11" s="66"/>
      <c r="L11" s="65"/>
      <c r="M11" s="67"/>
      <c r="N11" s="68"/>
      <c r="O11" s="69"/>
      <c r="P11" s="69"/>
      <c r="Q11" s="70"/>
      <c r="R11" s="70"/>
    </row>
    <row r="12" spans="1:18" s="56" customFormat="1" ht="15">
      <c r="A12" s="31" t="s">
        <v>5</v>
      </c>
      <c r="B12" s="71" t="s">
        <v>99</v>
      </c>
      <c r="C12" s="42" t="s">
        <v>4</v>
      </c>
      <c r="D12" s="36">
        <v>5708.04</v>
      </c>
      <c r="E12" s="72"/>
      <c r="F12" s="73">
        <f>D12</f>
        <v>5708.04</v>
      </c>
      <c r="G12" s="67"/>
      <c r="H12" s="74"/>
      <c r="I12" s="74"/>
      <c r="J12" s="74"/>
      <c r="K12" s="74"/>
      <c r="L12" s="74"/>
      <c r="M12" s="67"/>
      <c r="N12" s="67"/>
      <c r="O12" s="75"/>
      <c r="P12" s="75"/>
      <c r="Q12" s="70"/>
      <c r="R12" s="70"/>
    </row>
    <row r="13" spans="1:18" s="56" customFormat="1" ht="15">
      <c r="A13" s="31" t="s">
        <v>6</v>
      </c>
      <c r="B13" s="71" t="s">
        <v>7</v>
      </c>
      <c r="C13" s="42" t="s">
        <v>4</v>
      </c>
      <c r="D13" s="76"/>
      <c r="E13" s="77">
        <v>882.95</v>
      </c>
      <c r="F13" s="73">
        <f>E13</f>
        <v>882.95</v>
      </c>
      <c r="G13" s="67"/>
      <c r="H13" s="78"/>
      <c r="I13" s="78"/>
      <c r="J13" s="78"/>
      <c r="K13" s="78"/>
      <c r="L13" s="74"/>
      <c r="M13" s="67"/>
      <c r="N13" s="67"/>
      <c r="O13" s="75"/>
      <c r="P13" s="75"/>
      <c r="Q13" s="70"/>
      <c r="R13" s="70"/>
    </row>
    <row r="14" spans="1:18" s="56" customFormat="1" ht="18" customHeight="1">
      <c r="A14" s="31" t="s">
        <v>8</v>
      </c>
      <c r="B14" s="71" t="s">
        <v>9</v>
      </c>
      <c r="C14" s="42" t="s">
        <v>4</v>
      </c>
      <c r="D14" s="36">
        <v>2700.21</v>
      </c>
      <c r="E14" s="72">
        <v>834.16</v>
      </c>
      <c r="F14" s="73">
        <f>D14+E14</f>
        <v>3534.37</v>
      </c>
      <c r="G14" s="67"/>
      <c r="H14" s="74"/>
      <c r="I14" s="74"/>
      <c r="J14" s="74"/>
      <c r="K14" s="74"/>
      <c r="L14" s="74"/>
      <c r="M14" s="67"/>
      <c r="N14" s="67"/>
      <c r="O14" s="75"/>
      <c r="P14" s="75"/>
      <c r="Q14" s="70"/>
      <c r="R14" s="70"/>
    </row>
    <row r="15" spans="1:18" s="56" customFormat="1" ht="20.25" customHeight="1">
      <c r="A15" s="31" t="s">
        <v>10</v>
      </c>
      <c r="B15" s="79" t="s">
        <v>11</v>
      </c>
      <c r="C15" s="42" t="s">
        <v>4</v>
      </c>
      <c r="D15" s="80">
        <f>D12+D14</f>
        <v>8408.25</v>
      </c>
      <c r="E15" s="81">
        <f>E13+E14</f>
        <v>1717.1100000000001</v>
      </c>
      <c r="F15" s="82">
        <f>D15+E15</f>
        <v>10125.36</v>
      </c>
      <c r="G15" s="67"/>
      <c r="H15" s="83"/>
      <c r="I15" s="83"/>
      <c r="J15" s="83"/>
      <c r="K15" s="83"/>
      <c r="L15" s="84"/>
      <c r="M15" s="67"/>
      <c r="N15" s="67"/>
      <c r="O15" s="75"/>
      <c r="P15" s="75"/>
      <c r="Q15" s="70"/>
      <c r="R15" s="70"/>
    </row>
    <row r="16" spans="1:18" s="56" customFormat="1" ht="19.5" customHeight="1">
      <c r="A16" s="31" t="s">
        <v>12</v>
      </c>
      <c r="B16" s="19" t="s">
        <v>13</v>
      </c>
      <c r="C16" s="42" t="s">
        <v>4</v>
      </c>
      <c r="D16" s="36">
        <v>213.82</v>
      </c>
      <c r="E16" s="35">
        <v>33.08</v>
      </c>
      <c r="F16" s="41">
        <f>D16+E16</f>
        <v>246.89999999999998</v>
      </c>
      <c r="G16" s="67"/>
      <c r="H16" s="23"/>
      <c r="I16" s="23"/>
      <c r="J16" s="23"/>
      <c r="K16" s="23"/>
      <c r="L16" s="24"/>
      <c r="M16" s="67"/>
      <c r="N16" s="10"/>
      <c r="O16" s="75"/>
      <c r="P16" s="75"/>
      <c r="Q16" s="70"/>
      <c r="R16" s="70"/>
    </row>
    <row r="17" spans="1:18" s="56" customFormat="1" ht="15">
      <c r="A17" s="85" t="s">
        <v>14</v>
      </c>
      <c r="B17" s="71" t="s">
        <v>15</v>
      </c>
      <c r="C17" s="42" t="s">
        <v>4</v>
      </c>
      <c r="D17" s="36">
        <f>D15+D16</f>
        <v>8622.07</v>
      </c>
      <c r="E17" s="35">
        <f>E15+E16</f>
        <v>1750.19</v>
      </c>
      <c r="F17" s="41">
        <f>D17+E17</f>
        <v>10372.26</v>
      </c>
      <c r="G17" s="67"/>
      <c r="H17" s="24"/>
      <c r="I17" s="24"/>
      <c r="J17" s="24"/>
      <c r="K17" s="24"/>
      <c r="L17" s="24"/>
      <c r="M17" s="67"/>
      <c r="N17" s="67"/>
      <c r="O17" s="75"/>
      <c r="P17" s="75"/>
      <c r="Q17" s="70"/>
      <c r="R17" s="70"/>
    </row>
    <row r="18" spans="1:18" s="56" customFormat="1" ht="15">
      <c r="A18" s="31" t="s">
        <v>16</v>
      </c>
      <c r="B18" s="71" t="s">
        <v>17</v>
      </c>
      <c r="C18" s="42" t="s">
        <v>4</v>
      </c>
      <c r="D18" s="36">
        <v>43.7</v>
      </c>
      <c r="E18" s="35">
        <v>8.8</v>
      </c>
      <c r="F18" s="41">
        <f>D18+E18</f>
        <v>52.5</v>
      </c>
      <c r="G18" s="67"/>
      <c r="H18" s="74"/>
      <c r="I18" s="74"/>
      <c r="J18" s="74"/>
      <c r="K18" s="74"/>
      <c r="L18" s="74"/>
      <c r="M18" s="67"/>
      <c r="N18" s="67"/>
      <c r="O18" s="75"/>
      <c r="P18" s="75"/>
      <c r="Q18" s="70"/>
      <c r="R18" s="70"/>
    </row>
    <row r="19" spans="1:18" s="56" customFormat="1" ht="15">
      <c r="A19" s="31" t="s">
        <v>18</v>
      </c>
      <c r="B19" s="71" t="s">
        <v>19</v>
      </c>
      <c r="C19" s="42" t="s">
        <v>20</v>
      </c>
      <c r="D19" s="86">
        <f>D18/D17*100</f>
        <v>0.5068388449641444</v>
      </c>
      <c r="E19" s="87">
        <f>E18/E17*100</f>
        <v>0.502802552865689</v>
      </c>
      <c r="F19" s="88">
        <f>F18/F17*100</f>
        <v>0.5061577708233307</v>
      </c>
      <c r="G19" s="67"/>
      <c r="H19" s="89"/>
      <c r="I19" s="89"/>
      <c r="J19" s="89"/>
      <c r="K19" s="89"/>
      <c r="L19" s="89"/>
      <c r="M19" s="67"/>
      <c r="N19" s="67"/>
      <c r="O19" s="75"/>
      <c r="P19" s="75"/>
      <c r="Q19" s="70"/>
      <c r="R19" s="70"/>
    </row>
    <row r="20" spans="1:18" s="56" customFormat="1" ht="24" customHeight="1" hidden="1">
      <c r="A20" s="31" t="s">
        <v>18</v>
      </c>
      <c r="B20" s="71" t="s">
        <v>21</v>
      </c>
      <c r="C20" s="42" t="s">
        <v>4</v>
      </c>
      <c r="D20" s="86"/>
      <c r="E20" s="90"/>
      <c r="F20" s="91">
        <f>D20+E20</f>
        <v>0</v>
      </c>
      <c r="G20" s="67"/>
      <c r="H20" s="23"/>
      <c r="I20" s="23"/>
      <c r="J20" s="23"/>
      <c r="K20" s="23"/>
      <c r="L20" s="24"/>
      <c r="M20" s="67"/>
      <c r="N20" s="67"/>
      <c r="O20" s="75"/>
      <c r="P20" s="75"/>
      <c r="Q20" s="70"/>
      <c r="R20" s="70"/>
    </row>
    <row r="21" spans="1:18" s="95" customFormat="1" ht="15">
      <c r="A21" s="85" t="s">
        <v>22</v>
      </c>
      <c r="B21" s="92" t="s">
        <v>23</v>
      </c>
      <c r="C21" s="93" t="s">
        <v>4</v>
      </c>
      <c r="D21" s="36"/>
      <c r="E21" s="35"/>
      <c r="F21" s="41"/>
      <c r="G21" s="67"/>
      <c r="H21" s="24"/>
      <c r="I21" s="24"/>
      <c r="J21" s="24"/>
      <c r="K21" s="24"/>
      <c r="L21" s="24"/>
      <c r="M21" s="67"/>
      <c r="N21" s="67"/>
      <c r="O21" s="75"/>
      <c r="P21" s="75"/>
      <c r="Q21" s="94"/>
      <c r="R21" s="94"/>
    </row>
    <row r="22" spans="1:18" s="56" customFormat="1" ht="15">
      <c r="A22" s="31" t="s">
        <v>75</v>
      </c>
      <c r="B22" s="71" t="s">
        <v>24</v>
      </c>
      <c r="C22" s="42" t="s">
        <v>4</v>
      </c>
      <c r="D22" s="36">
        <f>D17+D18+D21</f>
        <v>8665.77</v>
      </c>
      <c r="E22" s="35">
        <f>E17+E18+E21</f>
        <v>1758.99</v>
      </c>
      <c r="F22" s="41">
        <f>D22+E22</f>
        <v>10424.76</v>
      </c>
      <c r="G22" s="67"/>
      <c r="H22" s="24"/>
      <c r="I22" s="24"/>
      <c r="J22" s="24"/>
      <c r="K22" s="24"/>
      <c r="L22" s="24"/>
      <c r="M22" s="67"/>
      <c r="N22" s="67"/>
      <c r="O22" s="75"/>
      <c r="P22" s="75"/>
      <c r="Q22" s="70"/>
      <c r="R22" s="70"/>
    </row>
    <row r="23" spans="1:18" s="102" customFormat="1" ht="39" customHeight="1">
      <c r="A23" s="96" t="s">
        <v>100</v>
      </c>
      <c r="B23" s="97" t="s">
        <v>25</v>
      </c>
      <c r="C23" s="42" t="s">
        <v>4</v>
      </c>
      <c r="D23" s="98">
        <v>5882.13</v>
      </c>
      <c r="E23" s="99">
        <v>903.75</v>
      </c>
      <c r="F23" s="82">
        <f>D23+E23</f>
        <v>6785.88</v>
      </c>
      <c r="G23" s="67"/>
      <c r="H23" s="100"/>
      <c r="I23" s="100"/>
      <c r="J23" s="100"/>
      <c r="K23" s="100"/>
      <c r="L23" s="100"/>
      <c r="M23" s="67"/>
      <c r="N23" s="67"/>
      <c r="O23" s="75"/>
      <c r="P23" s="75"/>
      <c r="Q23" s="101"/>
      <c r="R23" s="101"/>
    </row>
    <row r="24" spans="1:18" s="56" customFormat="1" ht="24" customHeight="1" hidden="1">
      <c r="A24" s="103" t="s">
        <v>26</v>
      </c>
      <c r="B24" s="104" t="s">
        <v>27</v>
      </c>
      <c r="C24" s="93" t="s">
        <v>28</v>
      </c>
      <c r="D24" s="105"/>
      <c r="E24" s="106"/>
      <c r="F24" s="91" t="e">
        <f>D24+#REF!</f>
        <v>#REF!</v>
      </c>
      <c r="G24" s="67"/>
      <c r="H24" s="107"/>
      <c r="I24" s="107"/>
      <c r="J24" s="107"/>
      <c r="K24" s="107"/>
      <c r="L24" s="108"/>
      <c r="M24" s="67"/>
      <c r="N24" s="67"/>
      <c r="O24" s="75"/>
      <c r="P24" s="75"/>
      <c r="Q24" s="70"/>
      <c r="R24" s="70"/>
    </row>
    <row r="25" spans="1:18" s="56" customFormat="1" ht="15.75">
      <c r="A25" s="85" t="s">
        <v>26</v>
      </c>
      <c r="B25" s="92" t="s">
        <v>68</v>
      </c>
      <c r="C25" s="93"/>
      <c r="D25" s="109">
        <v>78057</v>
      </c>
      <c r="E25" s="106"/>
      <c r="F25" s="91"/>
      <c r="G25" s="67"/>
      <c r="H25" s="107"/>
      <c r="I25" s="107"/>
      <c r="J25" s="107"/>
      <c r="K25" s="107"/>
      <c r="L25" s="107"/>
      <c r="M25" s="67"/>
      <c r="N25" s="67"/>
      <c r="O25" s="75"/>
      <c r="P25" s="75"/>
      <c r="Q25" s="70"/>
      <c r="R25" s="70"/>
    </row>
    <row r="26" spans="1:18" s="56" customFormat="1" ht="16.5" customHeight="1">
      <c r="A26" s="14"/>
      <c r="B26" s="110" t="s">
        <v>66</v>
      </c>
      <c r="C26" s="111"/>
      <c r="D26" s="112"/>
      <c r="E26" s="113"/>
      <c r="F26" s="114"/>
      <c r="G26" s="115"/>
      <c r="H26" s="115"/>
      <c r="I26" s="115"/>
      <c r="J26" s="115"/>
      <c r="K26" s="115"/>
      <c r="L26" s="115"/>
      <c r="M26" s="115"/>
      <c r="N26" s="115"/>
      <c r="O26" s="70"/>
      <c r="P26" s="70"/>
      <c r="Q26" s="70"/>
      <c r="R26" s="70"/>
    </row>
    <row r="27" spans="1:18" s="56" customFormat="1" ht="15">
      <c r="A27" s="116" t="s">
        <v>2</v>
      </c>
      <c r="B27" s="71" t="s">
        <v>29</v>
      </c>
      <c r="C27" s="42" t="s">
        <v>30</v>
      </c>
      <c r="D27" s="36">
        <f>D28+D29</f>
        <v>20722</v>
      </c>
      <c r="E27" s="35">
        <f>E28+E29</f>
        <v>20722</v>
      </c>
      <c r="F27" s="41">
        <f>F28+F29</f>
        <v>20722</v>
      </c>
      <c r="G27" s="67"/>
      <c r="H27" s="24"/>
      <c r="I27" s="24"/>
      <c r="J27" s="24"/>
      <c r="K27" s="24"/>
      <c r="L27" s="24"/>
      <c r="M27" s="67"/>
      <c r="N27" s="67"/>
      <c r="O27" s="75"/>
      <c r="P27" s="75"/>
      <c r="Q27" s="70"/>
      <c r="R27" s="70"/>
    </row>
    <row r="28" spans="1:18" s="56" customFormat="1" ht="15">
      <c r="A28" s="117" t="s">
        <v>5</v>
      </c>
      <c r="B28" s="71" t="s">
        <v>31</v>
      </c>
      <c r="C28" s="42" t="s">
        <v>30</v>
      </c>
      <c r="D28" s="36">
        <v>14771</v>
      </c>
      <c r="E28" s="35">
        <f>D28</f>
        <v>14771</v>
      </c>
      <c r="F28" s="41">
        <f>D28</f>
        <v>14771</v>
      </c>
      <c r="G28" s="67"/>
      <c r="H28" s="24"/>
      <c r="I28" s="24"/>
      <c r="J28" s="24"/>
      <c r="K28" s="24"/>
      <c r="L28" s="24"/>
      <c r="M28" s="67"/>
      <c r="N28" s="67"/>
      <c r="O28" s="75"/>
      <c r="P28" s="75"/>
      <c r="Q28" s="70"/>
      <c r="R28" s="70"/>
    </row>
    <row r="29" spans="1:18" s="56" customFormat="1" ht="15">
      <c r="A29" s="117" t="s">
        <v>6</v>
      </c>
      <c r="B29" s="71" t="s">
        <v>32</v>
      </c>
      <c r="C29" s="42" t="s">
        <v>30</v>
      </c>
      <c r="D29" s="36">
        <v>5951</v>
      </c>
      <c r="E29" s="35">
        <f>D29</f>
        <v>5951</v>
      </c>
      <c r="F29" s="41">
        <f>D29</f>
        <v>5951</v>
      </c>
      <c r="G29" s="67"/>
      <c r="H29" s="24"/>
      <c r="I29" s="24"/>
      <c r="J29" s="24"/>
      <c r="K29" s="24"/>
      <c r="L29" s="24"/>
      <c r="M29" s="67"/>
      <c r="N29" s="67"/>
      <c r="O29" s="75"/>
      <c r="P29" s="75"/>
      <c r="Q29" s="70"/>
      <c r="R29" s="70"/>
    </row>
    <row r="30" spans="1:18" s="56" customFormat="1" ht="36" customHeight="1" hidden="1">
      <c r="A30" s="30" t="s">
        <v>8</v>
      </c>
      <c r="B30" s="118" t="s">
        <v>33</v>
      </c>
      <c r="C30" s="43" t="s">
        <v>30</v>
      </c>
      <c r="D30" s="36"/>
      <c r="E30" s="35"/>
      <c r="F30" s="41"/>
      <c r="G30" s="67"/>
      <c r="H30" s="26"/>
      <c r="I30" s="26"/>
      <c r="J30" s="26"/>
      <c r="K30" s="26"/>
      <c r="L30" s="26"/>
      <c r="M30" s="67"/>
      <c r="N30" s="119"/>
      <c r="O30" s="120"/>
      <c r="P30" s="120"/>
      <c r="Q30" s="70"/>
      <c r="R30" s="70"/>
    </row>
    <row r="31" spans="1:18" s="56" customFormat="1" ht="15" customHeight="1" hidden="1">
      <c r="A31" s="121" t="s">
        <v>34</v>
      </c>
      <c r="B31" s="118" t="s">
        <v>35</v>
      </c>
      <c r="C31" s="43" t="s">
        <v>30</v>
      </c>
      <c r="D31" s="36"/>
      <c r="E31" s="35"/>
      <c r="F31" s="41"/>
      <c r="G31" s="67"/>
      <c r="H31" s="26"/>
      <c r="I31" s="26"/>
      <c r="J31" s="26"/>
      <c r="K31" s="26"/>
      <c r="L31" s="26"/>
      <c r="M31" s="67"/>
      <c r="N31" s="119"/>
      <c r="O31" s="120"/>
      <c r="P31" s="120"/>
      <c r="Q31" s="70"/>
      <c r="R31" s="70"/>
    </row>
    <row r="32" spans="1:18" s="56" customFormat="1" ht="15" customHeight="1" hidden="1">
      <c r="A32" s="121" t="s">
        <v>36</v>
      </c>
      <c r="B32" s="118" t="s">
        <v>32</v>
      </c>
      <c r="C32" s="43" t="s">
        <v>30</v>
      </c>
      <c r="D32" s="36"/>
      <c r="E32" s="35"/>
      <c r="F32" s="41"/>
      <c r="G32" s="67"/>
      <c r="H32" s="26"/>
      <c r="I32" s="26"/>
      <c r="J32" s="26"/>
      <c r="K32" s="26"/>
      <c r="L32" s="26"/>
      <c r="M32" s="67"/>
      <c r="N32" s="119"/>
      <c r="O32" s="120"/>
      <c r="P32" s="120"/>
      <c r="Q32" s="70"/>
      <c r="R32" s="70"/>
    </row>
    <row r="33" spans="1:18" s="56" customFormat="1" ht="24" customHeight="1" hidden="1">
      <c r="A33" s="30" t="s">
        <v>10</v>
      </c>
      <c r="B33" s="122" t="s">
        <v>37</v>
      </c>
      <c r="C33" s="43" t="s">
        <v>38</v>
      </c>
      <c r="D33" s="36"/>
      <c r="E33" s="35"/>
      <c r="F33" s="41"/>
      <c r="G33" s="67"/>
      <c r="H33" s="26"/>
      <c r="I33" s="26"/>
      <c r="J33" s="26"/>
      <c r="K33" s="26"/>
      <c r="L33" s="26"/>
      <c r="M33" s="67"/>
      <c r="N33" s="119"/>
      <c r="O33" s="120"/>
      <c r="P33" s="120"/>
      <c r="Q33" s="70"/>
      <c r="R33" s="70"/>
    </row>
    <row r="34" spans="1:18" s="56" customFormat="1" ht="24" customHeight="1" hidden="1">
      <c r="A34" s="30" t="s">
        <v>12</v>
      </c>
      <c r="B34" s="118" t="s">
        <v>39</v>
      </c>
      <c r="C34" s="43" t="s">
        <v>38</v>
      </c>
      <c r="D34" s="36"/>
      <c r="E34" s="35"/>
      <c r="F34" s="41"/>
      <c r="G34" s="67"/>
      <c r="H34" s="26"/>
      <c r="I34" s="26"/>
      <c r="J34" s="26"/>
      <c r="K34" s="26"/>
      <c r="L34" s="26"/>
      <c r="M34" s="67"/>
      <c r="N34" s="119"/>
      <c r="O34" s="120"/>
      <c r="P34" s="120"/>
      <c r="Q34" s="70"/>
      <c r="R34" s="70"/>
    </row>
    <row r="35" spans="1:18" s="56" customFormat="1" ht="24" customHeight="1" hidden="1">
      <c r="A35" s="30" t="s">
        <v>12</v>
      </c>
      <c r="B35" s="123" t="s">
        <v>39</v>
      </c>
      <c r="C35" s="43" t="s">
        <v>38</v>
      </c>
      <c r="D35" s="36"/>
      <c r="E35" s="35"/>
      <c r="F35" s="41"/>
      <c r="G35" s="67"/>
      <c r="H35" s="26"/>
      <c r="I35" s="26"/>
      <c r="J35" s="26"/>
      <c r="K35" s="26"/>
      <c r="L35" s="26"/>
      <c r="M35" s="67"/>
      <c r="N35" s="119"/>
      <c r="O35" s="120"/>
      <c r="P35" s="120"/>
      <c r="Q35" s="70"/>
      <c r="R35" s="70"/>
    </row>
    <row r="36" spans="1:18" s="56" customFormat="1" ht="15">
      <c r="A36" s="116" t="s">
        <v>8</v>
      </c>
      <c r="B36" s="97" t="s">
        <v>40</v>
      </c>
      <c r="C36" s="42" t="s">
        <v>38</v>
      </c>
      <c r="D36" s="36">
        <f>D27*D22/1000</f>
        <v>179572.08594</v>
      </c>
      <c r="E36" s="35">
        <f>E27*E22/1000</f>
        <v>36449.79078</v>
      </c>
      <c r="F36" s="41">
        <f>D36+E36</f>
        <v>216021.87672</v>
      </c>
      <c r="G36" s="67"/>
      <c r="H36" s="124"/>
      <c r="I36" s="124"/>
      <c r="J36" s="124"/>
      <c r="K36" s="124"/>
      <c r="L36" s="24"/>
      <c r="M36" s="67"/>
      <c r="N36" s="67"/>
      <c r="O36" s="75"/>
      <c r="P36" s="75"/>
      <c r="Q36" s="70"/>
      <c r="R36" s="70"/>
    </row>
    <row r="37" spans="1:18" s="95" customFormat="1" ht="15.75">
      <c r="A37" s="125" t="s">
        <v>34</v>
      </c>
      <c r="B37" s="126" t="s">
        <v>41</v>
      </c>
      <c r="C37" s="44" t="s">
        <v>38</v>
      </c>
      <c r="D37" s="127">
        <f>D27*D23/1000</f>
        <v>121889.49786</v>
      </c>
      <c r="E37" s="128">
        <f>E27*E23/1000</f>
        <v>18727.5075</v>
      </c>
      <c r="F37" s="129">
        <f>D37+E37</f>
        <v>140617.00536</v>
      </c>
      <c r="G37" s="67"/>
      <c r="H37" s="130"/>
      <c r="I37" s="130"/>
      <c r="J37" s="130"/>
      <c r="K37" s="130"/>
      <c r="L37" s="108"/>
      <c r="M37" s="67"/>
      <c r="N37" s="67"/>
      <c r="O37" s="75"/>
      <c r="P37" s="75"/>
      <c r="Q37" s="94"/>
      <c r="R37" s="94"/>
    </row>
    <row r="38" spans="1:18" s="56" customFormat="1" ht="24" customHeight="1" hidden="1">
      <c r="A38" s="131" t="s">
        <v>42</v>
      </c>
      <c r="B38" s="92" t="s">
        <v>43</v>
      </c>
      <c r="C38" s="93"/>
      <c r="D38" s="132"/>
      <c r="E38" s="133"/>
      <c r="F38" s="134"/>
      <c r="G38" s="108"/>
      <c r="H38" s="108"/>
      <c r="I38" s="108"/>
      <c r="J38" s="108"/>
      <c r="K38" s="108"/>
      <c r="L38" s="108"/>
      <c r="M38" s="67"/>
      <c r="N38" s="67"/>
      <c r="O38" s="75"/>
      <c r="P38" s="75"/>
      <c r="Q38" s="70"/>
      <c r="R38" s="70"/>
    </row>
    <row r="39" spans="1:18" s="56" customFormat="1" ht="24" customHeight="1" hidden="1">
      <c r="A39" s="116" t="s">
        <v>14</v>
      </c>
      <c r="B39" s="71" t="s">
        <v>44</v>
      </c>
      <c r="C39" s="42" t="s">
        <v>38</v>
      </c>
      <c r="D39" s="132"/>
      <c r="E39" s="133"/>
      <c r="F39" s="134"/>
      <c r="G39" s="23"/>
      <c r="H39" s="23"/>
      <c r="I39" s="23"/>
      <c r="J39" s="23"/>
      <c r="K39" s="23"/>
      <c r="L39" s="24"/>
      <c r="M39" s="67"/>
      <c r="N39" s="67"/>
      <c r="O39" s="75"/>
      <c r="P39" s="75"/>
      <c r="Q39" s="70"/>
      <c r="R39" s="70"/>
    </row>
    <row r="40" spans="1:18" s="56" customFormat="1" ht="24" customHeight="1" hidden="1">
      <c r="A40" s="116" t="s">
        <v>45</v>
      </c>
      <c r="B40" s="71" t="s">
        <v>46</v>
      </c>
      <c r="C40" s="42" t="s">
        <v>38</v>
      </c>
      <c r="D40" s="132"/>
      <c r="E40" s="133"/>
      <c r="F40" s="134"/>
      <c r="G40" s="23"/>
      <c r="H40" s="23"/>
      <c r="I40" s="23"/>
      <c r="J40" s="23"/>
      <c r="K40" s="23"/>
      <c r="L40" s="24"/>
      <c r="M40" s="67"/>
      <c r="N40" s="67"/>
      <c r="O40" s="75"/>
      <c r="P40" s="75"/>
      <c r="Q40" s="70"/>
      <c r="R40" s="70"/>
    </row>
    <row r="41" spans="1:18" s="56" customFormat="1" ht="42.75" customHeight="1">
      <c r="A41" s="14"/>
      <c r="B41" s="110" t="s">
        <v>67</v>
      </c>
      <c r="C41" s="111"/>
      <c r="D41" s="135"/>
      <c r="E41" s="136"/>
      <c r="F41" s="114"/>
      <c r="G41" s="115"/>
      <c r="H41" s="115"/>
      <c r="I41" s="115"/>
      <c r="J41" s="115"/>
      <c r="K41" s="115"/>
      <c r="L41" s="115"/>
      <c r="M41" s="115"/>
      <c r="N41" s="115"/>
      <c r="O41" s="70"/>
      <c r="P41" s="70"/>
      <c r="Q41" s="70"/>
      <c r="R41" s="70"/>
    </row>
    <row r="42" spans="1:18" s="56" customFormat="1" ht="15">
      <c r="A42" s="31" t="s">
        <v>2</v>
      </c>
      <c r="B42" s="137" t="s">
        <v>47</v>
      </c>
      <c r="C42" s="42" t="s">
        <v>38</v>
      </c>
      <c r="D42" s="138">
        <f>D37</f>
        <v>121889.49786</v>
      </c>
      <c r="E42" s="139">
        <f>E37</f>
        <v>18727.5075</v>
      </c>
      <c r="F42" s="41">
        <f>F37</f>
        <v>140617.00536</v>
      </c>
      <c r="G42" s="68"/>
      <c r="H42" s="140"/>
      <c r="I42" s="140"/>
      <c r="J42" s="140"/>
      <c r="K42" s="140"/>
      <c r="L42" s="141"/>
      <c r="M42" s="67"/>
      <c r="N42" s="67"/>
      <c r="O42" s="75"/>
      <c r="P42" s="75"/>
      <c r="Q42" s="70"/>
      <c r="R42" s="70"/>
    </row>
    <row r="43" spans="1:18" s="56" customFormat="1" ht="13.5" customHeight="1">
      <c r="A43" s="31" t="s">
        <v>8</v>
      </c>
      <c r="B43" s="137" t="s">
        <v>48</v>
      </c>
      <c r="C43" s="42" t="s">
        <v>38</v>
      </c>
      <c r="D43" s="138">
        <v>22549.32</v>
      </c>
      <c r="E43" s="139">
        <v>6095.53</v>
      </c>
      <c r="F43" s="41">
        <f>D43+E43</f>
        <v>28644.85</v>
      </c>
      <c r="G43" s="68"/>
      <c r="H43" s="142"/>
      <c r="I43" s="142"/>
      <c r="J43" s="142"/>
      <c r="K43" s="142"/>
      <c r="L43" s="143"/>
      <c r="M43" s="67"/>
      <c r="N43" s="67"/>
      <c r="O43" s="75"/>
      <c r="P43" s="75"/>
      <c r="Q43" s="70"/>
      <c r="R43" s="70"/>
    </row>
    <row r="44" spans="1:18" s="56" customFormat="1" ht="15">
      <c r="A44" s="31" t="s">
        <v>10</v>
      </c>
      <c r="B44" s="137" t="s">
        <v>49</v>
      </c>
      <c r="C44" s="42" t="s">
        <v>38</v>
      </c>
      <c r="D44" s="138">
        <v>97978.1</v>
      </c>
      <c r="E44" s="35">
        <v>26980.47</v>
      </c>
      <c r="F44" s="41">
        <f>D44+E44</f>
        <v>124958.57</v>
      </c>
      <c r="G44" s="68"/>
      <c r="H44" s="142"/>
      <c r="I44" s="142"/>
      <c r="J44" s="142"/>
      <c r="K44" s="142"/>
      <c r="L44" s="143"/>
      <c r="M44" s="67"/>
      <c r="N44" s="67"/>
      <c r="O44" s="75"/>
      <c r="P44" s="75"/>
      <c r="Q44" s="70"/>
      <c r="R44" s="70"/>
    </row>
    <row r="45" spans="1:18" s="56" customFormat="1" ht="15">
      <c r="A45" s="144" t="s">
        <v>12</v>
      </c>
      <c r="B45" s="137" t="s">
        <v>70</v>
      </c>
      <c r="C45" s="145" t="s">
        <v>38</v>
      </c>
      <c r="D45" s="36">
        <v>29267.68</v>
      </c>
      <c r="E45" s="35">
        <v>8149.6</v>
      </c>
      <c r="F45" s="41">
        <f>D45+E45</f>
        <v>37417.28</v>
      </c>
      <c r="G45" s="68"/>
      <c r="H45" s="142"/>
      <c r="I45" s="142"/>
      <c r="J45" s="142"/>
      <c r="K45" s="142"/>
      <c r="L45" s="142"/>
      <c r="M45" s="67"/>
      <c r="N45" s="67"/>
      <c r="O45" s="75"/>
      <c r="P45" s="75"/>
      <c r="Q45" s="70"/>
      <c r="R45" s="70"/>
    </row>
    <row r="46" spans="1:18" s="56" customFormat="1" ht="15">
      <c r="A46" s="144" t="s">
        <v>14</v>
      </c>
      <c r="B46" s="71" t="s">
        <v>50</v>
      </c>
      <c r="C46" s="42" t="s">
        <v>38</v>
      </c>
      <c r="D46" s="138">
        <v>4317.89</v>
      </c>
      <c r="E46" s="139">
        <v>807.57</v>
      </c>
      <c r="F46" s="41">
        <f>D46+E46</f>
        <v>5125.46</v>
      </c>
      <c r="G46" s="68"/>
      <c r="H46" s="142"/>
      <c r="I46" s="142"/>
      <c r="J46" s="142"/>
      <c r="K46" s="142"/>
      <c r="L46" s="143"/>
      <c r="M46" s="67"/>
      <c r="N46" s="67"/>
      <c r="O46" s="75"/>
      <c r="P46" s="75"/>
      <c r="Q46" s="70"/>
      <c r="R46" s="70"/>
    </row>
    <row r="47" spans="1:18" s="56" customFormat="1" ht="15">
      <c r="A47" s="144" t="s">
        <v>16</v>
      </c>
      <c r="B47" s="71" t="s">
        <v>51</v>
      </c>
      <c r="C47" s="42" t="s">
        <v>38</v>
      </c>
      <c r="D47" s="138">
        <v>20805.61</v>
      </c>
      <c r="E47" s="139">
        <v>3635.6</v>
      </c>
      <c r="F47" s="41">
        <f>D47+E47</f>
        <v>24441.21</v>
      </c>
      <c r="G47" s="68"/>
      <c r="H47" s="142"/>
      <c r="I47" s="142"/>
      <c r="J47" s="142"/>
      <c r="K47" s="142"/>
      <c r="L47" s="143"/>
      <c r="M47" s="67"/>
      <c r="N47" s="67"/>
      <c r="O47" s="75"/>
      <c r="P47" s="75"/>
      <c r="Q47" s="70"/>
      <c r="R47" s="70"/>
    </row>
    <row r="48" spans="1:18" s="56" customFormat="1" ht="32.25" customHeight="1" hidden="1">
      <c r="A48" s="144"/>
      <c r="B48" s="71"/>
      <c r="C48" s="42"/>
      <c r="D48" s="138"/>
      <c r="E48" s="139"/>
      <c r="F48" s="41"/>
      <c r="G48" s="68"/>
      <c r="H48" s="140"/>
      <c r="I48" s="140"/>
      <c r="J48" s="140"/>
      <c r="K48" s="140"/>
      <c r="L48" s="146"/>
      <c r="M48" s="67"/>
      <c r="N48" s="67"/>
      <c r="O48" s="75"/>
      <c r="P48" s="75"/>
      <c r="Q48" s="70"/>
      <c r="R48" s="70"/>
    </row>
    <row r="49" spans="1:18" s="56" customFormat="1" ht="19.5" customHeight="1">
      <c r="A49" s="144" t="s">
        <v>18</v>
      </c>
      <c r="B49" s="32" t="s">
        <v>52</v>
      </c>
      <c r="C49" s="42" t="s">
        <v>38</v>
      </c>
      <c r="D49" s="98">
        <f>D42+D43+D44+D45+D46+D47</f>
        <v>296808.09786000004</v>
      </c>
      <c r="E49" s="99">
        <f>E42+E43+E44+E45+E46+E47</f>
        <v>64396.2775</v>
      </c>
      <c r="F49" s="82">
        <f>F42+F43+F44+F45+F46+F47</f>
        <v>361204.37536000006</v>
      </c>
      <c r="G49" s="68"/>
      <c r="H49" s="27"/>
      <c r="I49" s="27"/>
      <c r="J49" s="27"/>
      <c r="K49" s="27"/>
      <c r="L49" s="27"/>
      <c r="M49" s="67"/>
      <c r="N49" s="67"/>
      <c r="O49" s="75"/>
      <c r="P49" s="27"/>
      <c r="Q49" s="70"/>
      <c r="R49" s="70"/>
    </row>
    <row r="50" spans="1:18" s="56" customFormat="1" ht="13.5" customHeight="1" hidden="1">
      <c r="A50" s="144"/>
      <c r="B50" s="33" t="s">
        <v>53</v>
      </c>
      <c r="C50" s="42" t="s">
        <v>38</v>
      </c>
      <c r="D50" s="46"/>
      <c r="E50" s="47">
        <v>21.7</v>
      </c>
      <c r="F50" s="147"/>
      <c r="G50" s="68"/>
      <c r="H50" s="29"/>
      <c r="I50" s="28"/>
      <c r="J50" s="28"/>
      <c r="K50" s="28"/>
      <c r="L50" s="28"/>
      <c r="M50" s="28"/>
      <c r="N50" s="67"/>
      <c r="O50" s="75"/>
      <c r="P50" s="75"/>
      <c r="Q50" s="70"/>
      <c r="R50" s="70"/>
    </row>
    <row r="51" spans="1:18" s="56" customFormat="1" ht="24" customHeight="1" hidden="1">
      <c r="A51" s="144"/>
      <c r="B51" s="71" t="s">
        <v>54</v>
      </c>
      <c r="C51" s="42" t="s">
        <v>38</v>
      </c>
      <c r="D51" s="48"/>
      <c r="E51" s="49">
        <f>E42+E43+E44+E45+E46+E47+E48</f>
        <v>64396.2775</v>
      </c>
      <c r="F51" s="147"/>
      <c r="G51" s="68"/>
      <c r="H51" s="27"/>
      <c r="I51" s="27"/>
      <c r="J51" s="27"/>
      <c r="K51" s="27"/>
      <c r="L51" s="28"/>
      <c r="M51" s="67"/>
      <c r="N51" s="67"/>
      <c r="O51" s="75"/>
      <c r="P51" s="75"/>
      <c r="Q51" s="70"/>
      <c r="R51" s="70"/>
    </row>
    <row r="52" spans="1:18" s="56" customFormat="1" ht="15.75" customHeight="1" hidden="1">
      <c r="A52" s="144"/>
      <c r="B52" s="71" t="s">
        <v>55</v>
      </c>
      <c r="C52" s="42" t="s">
        <v>38</v>
      </c>
      <c r="D52" s="46"/>
      <c r="E52" s="47"/>
      <c r="F52" s="147"/>
      <c r="G52" s="68"/>
      <c r="H52" s="28"/>
      <c r="I52" s="28"/>
      <c r="J52" s="28"/>
      <c r="K52" s="28"/>
      <c r="L52" s="28"/>
      <c r="M52" s="67"/>
      <c r="N52" s="67"/>
      <c r="O52" s="75"/>
      <c r="P52" s="75"/>
      <c r="Q52" s="70"/>
      <c r="R52" s="70"/>
    </row>
    <row r="53" spans="1:18" s="56" customFormat="1" ht="13.5" customHeight="1" hidden="1">
      <c r="A53" s="144"/>
      <c r="B53" s="33" t="s">
        <v>56</v>
      </c>
      <c r="C53" s="42" t="s">
        <v>38</v>
      </c>
      <c r="D53" s="46"/>
      <c r="E53" s="47"/>
      <c r="F53" s="147"/>
      <c r="G53" s="68"/>
      <c r="H53" s="28"/>
      <c r="I53" s="28"/>
      <c r="J53" s="28"/>
      <c r="K53" s="28"/>
      <c r="L53" s="28"/>
      <c r="M53" s="67"/>
      <c r="N53" s="67"/>
      <c r="O53" s="75"/>
      <c r="P53" s="75"/>
      <c r="Q53" s="70"/>
      <c r="R53" s="70"/>
    </row>
    <row r="54" spans="1:18" s="56" customFormat="1" ht="23.25" customHeight="1">
      <c r="A54" s="144" t="s">
        <v>22</v>
      </c>
      <c r="B54" s="32" t="s">
        <v>57</v>
      </c>
      <c r="C54" s="42" t="s">
        <v>38</v>
      </c>
      <c r="D54" s="138">
        <v>2229.62</v>
      </c>
      <c r="E54" s="139">
        <v>511.78</v>
      </c>
      <c r="F54" s="41">
        <f aca="true" t="shared" si="0" ref="F54:F60">D54+E54</f>
        <v>2741.3999999999996</v>
      </c>
      <c r="G54" s="68"/>
      <c r="H54" s="148"/>
      <c r="I54" s="148"/>
      <c r="J54" s="148"/>
      <c r="K54" s="148"/>
      <c r="L54" s="148"/>
      <c r="M54" s="67"/>
      <c r="N54" s="67"/>
      <c r="O54" s="75"/>
      <c r="P54" s="75"/>
      <c r="Q54" s="70"/>
      <c r="R54" s="70"/>
    </row>
    <row r="55" spans="1:18" s="56" customFormat="1" ht="13.5" customHeight="1">
      <c r="A55" s="144" t="s">
        <v>75</v>
      </c>
      <c r="B55" s="33" t="s">
        <v>58</v>
      </c>
      <c r="C55" s="42" t="s">
        <v>38</v>
      </c>
      <c r="D55" s="149">
        <v>0</v>
      </c>
      <c r="E55" s="150">
        <v>0</v>
      </c>
      <c r="F55" s="88">
        <f t="shared" si="0"/>
        <v>0</v>
      </c>
      <c r="G55" s="68"/>
      <c r="H55" s="148"/>
      <c r="I55" s="148"/>
      <c r="J55" s="148"/>
      <c r="K55" s="148"/>
      <c r="L55" s="148"/>
      <c r="M55" s="67"/>
      <c r="N55" s="67"/>
      <c r="O55" s="75"/>
      <c r="P55" s="75"/>
      <c r="Q55" s="70"/>
      <c r="R55" s="70"/>
    </row>
    <row r="56" spans="1:18" s="56" customFormat="1" ht="13.5" customHeight="1" hidden="1">
      <c r="A56" s="144"/>
      <c r="B56" s="32" t="s">
        <v>59</v>
      </c>
      <c r="C56" s="42" t="s">
        <v>38</v>
      </c>
      <c r="D56" s="151"/>
      <c r="E56" s="152"/>
      <c r="F56" s="88">
        <f t="shared" si="0"/>
        <v>0</v>
      </c>
      <c r="G56" s="68"/>
      <c r="H56" s="148"/>
      <c r="I56" s="148"/>
      <c r="J56" s="148"/>
      <c r="K56" s="148"/>
      <c r="L56" s="148"/>
      <c r="M56" s="67"/>
      <c r="N56" s="67"/>
      <c r="O56" s="75"/>
      <c r="P56" s="75"/>
      <c r="Q56" s="70"/>
      <c r="R56" s="70"/>
    </row>
    <row r="57" spans="1:18" s="56" customFormat="1" ht="13.5" customHeight="1" hidden="1">
      <c r="A57" s="144"/>
      <c r="B57" s="32" t="s">
        <v>63</v>
      </c>
      <c r="C57" s="42" t="s">
        <v>38</v>
      </c>
      <c r="D57" s="151"/>
      <c r="E57" s="152"/>
      <c r="F57" s="88">
        <f t="shared" si="0"/>
        <v>0</v>
      </c>
      <c r="G57" s="68"/>
      <c r="H57" s="148"/>
      <c r="I57" s="148"/>
      <c r="J57" s="148"/>
      <c r="K57" s="148"/>
      <c r="L57" s="148"/>
      <c r="M57" s="67"/>
      <c r="N57" s="67"/>
      <c r="O57" s="75"/>
      <c r="P57" s="75"/>
      <c r="Q57" s="70"/>
      <c r="R57" s="70"/>
    </row>
    <row r="58" spans="1:18" s="56" customFormat="1" ht="13.5" customHeight="1" hidden="1">
      <c r="A58" s="144"/>
      <c r="B58" s="33" t="s">
        <v>64</v>
      </c>
      <c r="C58" s="42" t="s">
        <v>38</v>
      </c>
      <c r="D58" s="151"/>
      <c r="E58" s="152"/>
      <c r="F58" s="88">
        <f t="shared" si="0"/>
        <v>0</v>
      </c>
      <c r="G58" s="68"/>
      <c r="H58" s="148"/>
      <c r="I58" s="148"/>
      <c r="J58" s="148"/>
      <c r="K58" s="148"/>
      <c r="L58" s="148"/>
      <c r="M58" s="67"/>
      <c r="N58" s="67"/>
      <c r="O58" s="75"/>
      <c r="P58" s="75"/>
      <c r="Q58" s="70"/>
      <c r="R58" s="70"/>
    </row>
    <row r="59" spans="1:18" s="56" customFormat="1" ht="28.5" customHeight="1">
      <c r="A59" s="144" t="s">
        <v>26</v>
      </c>
      <c r="B59" s="33" t="s">
        <v>71</v>
      </c>
      <c r="C59" s="42" t="s">
        <v>38</v>
      </c>
      <c r="D59" s="149">
        <f>D60+D61</f>
        <v>0</v>
      </c>
      <c r="E59" s="150">
        <f>E60+E61</f>
        <v>0</v>
      </c>
      <c r="F59" s="88">
        <f t="shared" si="0"/>
        <v>0</v>
      </c>
      <c r="G59" s="68"/>
      <c r="H59" s="148"/>
      <c r="I59" s="148"/>
      <c r="J59" s="148"/>
      <c r="K59" s="148"/>
      <c r="L59" s="148"/>
      <c r="M59" s="67"/>
      <c r="N59" s="67"/>
      <c r="O59" s="75"/>
      <c r="P59" s="75"/>
      <c r="Q59" s="70"/>
      <c r="R59" s="70"/>
    </row>
    <row r="60" spans="1:18" s="56" customFormat="1" ht="18" customHeight="1">
      <c r="A60" s="144" t="s">
        <v>76</v>
      </c>
      <c r="B60" s="33" t="s">
        <v>81</v>
      </c>
      <c r="C60" s="42" t="s">
        <v>38</v>
      </c>
      <c r="D60" s="149">
        <f>D62+D63</f>
        <v>0</v>
      </c>
      <c r="E60" s="150">
        <f>E62+E63</f>
        <v>0</v>
      </c>
      <c r="F60" s="88">
        <f t="shared" si="0"/>
        <v>0</v>
      </c>
      <c r="G60" s="68"/>
      <c r="H60" s="148"/>
      <c r="I60" s="148"/>
      <c r="J60" s="148"/>
      <c r="K60" s="148"/>
      <c r="L60" s="148"/>
      <c r="M60" s="67"/>
      <c r="N60" s="67"/>
      <c r="O60" s="75"/>
      <c r="P60" s="75"/>
      <c r="Q60" s="70"/>
      <c r="R60" s="70"/>
    </row>
    <row r="61" spans="1:18" s="56" customFormat="1" ht="31.5" customHeight="1" hidden="1">
      <c r="A61" s="144"/>
      <c r="B61" s="33"/>
      <c r="C61" s="42" t="s">
        <v>38</v>
      </c>
      <c r="D61" s="138"/>
      <c r="E61" s="139"/>
      <c r="F61" s="88"/>
      <c r="G61" s="68"/>
      <c r="H61" s="148"/>
      <c r="I61" s="148"/>
      <c r="J61" s="148"/>
      <c r="K61" s="148"/>
      <c r="L61" s="148"/>
      <c r="M61" s="67"/>
      <c r="N61" s="67"/>
      <c r="O61" s="75"/>
      <c r="P61" s="75"/>
      <c r="Q61" s="70"/>
      <c r="R61" s="70"/>
    </row>
    <row r="62" spans="1:18" s="56" customFormat="1" ht="20.25" customHeight="1">
      <c r="A62" s="144" t="s">
        <v>77</v>
      </c>
      <c r="B62" s="33" t="s">
        <v>80</v>
      </c>
      <c r="C62" s="42" t="s">
        <v>38</v>
      </c>
      <c r="D62" s="149">
        <v>0</v>
      </c>
      <c r="E62" s="150">
        <v>0</v>
      </c>
      <c r="F62" s="88">
        <f>D62+E62</f>
        <v>0</v>
      </c>
      <c r="G62" s="68"/>
      <c r="H62" s="148"/>
      <c r="I62" s="148"/>
      <c r="J62" s="148"/>
      <c r="K62" s="148"/>
      <c r="L62" s="148"/>
      <c r="M62" s="67"/>
      <c r="N62" s="67"/>
      <c r="O62" s="75"/>
      <c r="P62" s="75"/>
      <c r="Q62" s="70"/>
      <c r="R62" s="70"/>
    </row>
    <row r="63" spans="1:18" s="56" customFormat="1" ht="13.5" customHeight="1">
      <c r="A63" s="144" t="s">
        <v>78</v>
      </c>
      <c r="B63" s="33" t="s">
        <v>85</v>
      </c>
      <c r="C63" s="42" t="s">
        <v>38</v>
      </c>
      <c r="D63" s="149">
        <v>0</v>
      </c>
      <c r="E63" s="150">
        <v>0</v>
      </c>
      <c r="F63" s="153">
        <f>D63+E63</f>
        <v>0</v>
      </c>
      <c r="G63" s="68"/>
      <c r="H63" s="148"/>
      <c r="I63" s="148"/>
      <c r="J63" s="148"/>
      <c r="K63" s="148"/>
      <c r="L63" s="148"/>
      <c r="M63" s="67"/>
      <c r="N63" s="67"/>
      <c r="O63" s="75"/>
      <c r="P63" s="75"/>
      <c r="Q63" s="70"/>
      <c r="R63" s="70"/>
    </row>
    <row r="64" spans="1:18" s="56" customFormat="1" ht="24" customHeight="1">
      <c r="A64" s="144" t="s">
        <v>79</v>
      </c>
      <c r="B64" s="33" t="s">
        <v>86</v>
      </c>
      <c r="C64" s="42" t="s">
        <v>38</v>
      </c>
      <c r="D64" s="138">
        <v>9061.3</v>
      </c>
      <c r="E64" s="139">
        <v>442.2</v>
      </c>
      <c r="F64" s="154">
        <f>E64+D64</f>
        <v>9503.5</v>
      </c>
      <c r="G64" s="68"/>
      <c r="H64" s="148"/>
      <c r="I64" s="148"/>
      <c r="J64" s="148"/>
      <c r="K64" s="148"/>
      <c r="L64" s="148"/>
      <c r="M64" s="67"/>
      <c r="N64" s="67"/>
      <c r="O64" s="75"/>
      <c r="P64" s="75"/>
      <c r="Q64" s="70"/>
      <c r="R64" s="70"/>
    </row>
    <row r="65" spans="1:18" s="56" customFormat="1" ht="24" customHeight="1">
      <c r="A65" s="144" t="s">
        <v>101</v>
      </c>
      <c r="B65" s="33" t="s">
        <v>87</v>
      </c>
      <c r="C65" s="42" t="s">
        <v>38</v>
      </c>
      <c r="D65" s="138">
        <v>9771.49</v>
      </c>
      <c r="E65" s="139">
        <v>1511.51</v>
      </c>
      <c r="F65" s="154">
        <f>E65+D65</f>
        <v>11283</v>
      </c>
      <c r="G65" s="68"/>
      <c r="H65" s="148"/>
      <c r="I65" s="148"/>
      <c r="J65" s="148"/>
      <c r="K65" s="148"/>
      <c r="L65" s="148"/>
      <c r="M65" s="67"/>
      <c r="N65" s="67"/>
      <c r="O65" s="75"/>
      <c r="P65" s="75"/>
      <c r="Q65" s="70"/>
      <c r="R65" s="70"/>
    </row>
    <row r="66" spans="1:18" s="56" customFormat="1" ht="24" customHeight="1">
      <c r="A66" s="144" t="s">
        <v>102</v>
      </c>
      <c r="B66" s="33" t="s">
        <v>88</v>
      </c>
      <c r="C66" s="42" t="s">
        <v>38</v>
      </c>
      <c r="D66" s="138">
        <v>910.26</v>
      </c>
      <c r="E66" s="139">
        <v>170.24</v>
      </c>
      <c r="F66" s="154">
        <f>E66+D66</f>
        <v>1080.5</v>
      </c>
      <c r="G66" s="68"/>
      <c r="H66" s="148"/>
      <c r="I66" s="148"/>
      <c r="J66" s="148"/>
      <c r="K66" s="148"/>
      <c r="L66" s="148"/>
      <c r="M66" s="67"/>
      <c r="N66" s="67"/>
      <c r="O66" s="75"/>
      <c r="P66" s="75"/>
      <c r="Q66" s="70"/>
      <c r="R66" s="70"/>
    </row>
    <row r="67" spans="1:18" s="95" customFormat="1" ht="15.75">
      <c r="A67" s="155" t="s">
        <v>103</v>
      </c>
      <c r="B67" s="156" t="s">
        <v>60</v>
      </c>
      <c r="C67" s="44" t="s">
        <v>38</v>
      </c>
      <c r="D67" s="127">
        <f>D49+D54+D59-D64-D65+D66</f>
        <v>281115.18786000006</v>
      </c>
      <c r="E67" s="127">
        <f>E49+E54+E59-E64-E65+E66</f>
        <v>63124.587499999994</v>
      </c>
      <c r="F67" s="157">
        <f>D67+E67</f>
        <v>344239.7753600001</v>
      </c>
      <c r="G67" s="68"/>
      <c r="H67" s="108"/>
      <c r="I67" s="108"/>
      <c r="J67" s="158"/>
      <c r="K67" s="158"/>
      <c r="L67" s="158"/>
      <c r="M67" s="67"/>
      <c r="N67" s="158"/>
      <c r="O67" s="158"/>
      <c r="P67" s="158"/>
      <c r="Q67" s="94"/>
      <c r="R67" s="94"/>
    </row>
    <row r="68" spans="1:18" s="95" customFormat="1" ht="37.5" customHeight="1">
      <c r="A68" s="45"/>
      <c r="B68" s="159" t="s">
        <v>74</v>
      </c>
      <c r="C68" s="160"/>
      <c r="D68" s="135"/>
      <c r="E68" s="136"/>
      <c r="F68" s="161"/>
      <c r="G68" s="162"/>
      <c r="H68" s="162"/>
      <c r="I68" s="162"/>
      <c r="J68" s="162"/>
      <c r="K68" s="162"/>
      <c r="L68" s="162"/>
      <c r="M68" s="162"/>
      <c r="N68" s="158"/>
      <c r="O68" s="158"/>
      <c r="P68" s="158"/>
      <c r="Q68" s="94"/>
      <c r="R68" s="94"/>
    </row>
    <row r="69" spans="1:18" s="95" customFormat="1" ht="15.75">
      <c r="A69" s="163"/>
      <c r="B69" s="156" t="s">
        <v>60</v>
      </c>
      <c r="C69" s="164" t="s">
        <v>38</v>
      </c>
      <c r="D69" s="127">
        <f>D67</f>
        <v>281115.18786000006</v>
      </c>
      <c r="E69" s="128">
        <f>E67</f>
        <v>63124.587499999994</v>
      </c>
      <c r="F69" s="157">
        <f>F67</f>
        <v>344239.7753600001</v>
      </c>
      <c r="G69" s="67"/>
      <c r="H69" s="130"/>
      <c r="I69" s="130"/>
      <c r="J69" s="130"/>
      <c r="K69" s="130"/>
      <c r="L69" s="108"/>
      <c r="M69" s="67"/>
      <c r="N69" s="67"/>
      <c r="O69" s="75"/>
      <c r="P69" s="75"/>
      <c r="Q69" s="94"/>
      <c r="R69" s="94"/>
    </row>
    <row r="70" spans="1:18" s="95" customFormat="1" ht="21.75" customHeight="1">
      <c r="A70" s="165"/>
      <c r="B70" s="166" t="s">
        <v>91</v>
      </c>
      <c r="C70" s="204" t="s">
        <v>61</v>
      </c>
      <c r="D70" s="98">
        <f>D69/D11</f>
        <v>49.24898701831103</v>
      </c>
      <c r="E70" s="99">
        <f>E69/E11</f>
        <v>71.49282235687184</v>
      </c>
      <c r="F70" s="82">
        <f>F69/F11</f>
        <v>52.22884200400852</v>
      </c>
      <c r="G70" s="67"/>
      <c r="H70" s="130"/>
      <c r="I70" s="130"/>
      <c r="J70" s="130"/>
      <c r="K70" s="130"/>
      <c r="L70" s="108"/>
      <c r="M70" s="67"/>
      <c r="N70" s="67"/>
      <c r="O70" s="75"/>
      <c r="P70" s="75"/>
      <c r="Q70" s="94"/>
      <c r="R70" s="94"/>
    </row>
    <row r="71" spans="1:18" s="95" customFormat="1" ht="15">
      <c r="A71" s="165"/>
      <c r="B71" s="166" t="s">
        <v>89</v>
      </c>
      <c r="C71" s="196" t="s">
        <v>38</v>
      </c>
      <c r="D71" s="168"/>
      <c r="E71" s="139">
        <v>10630.89</v>
      </c>
      <c r="F71" s="41"/>
      <c r="G71" s="67"/>
      <c r="H71" s="67"/>
      <c r="I71" s="67"/>
      <c r="J71" s="67"/>
      <c r="K71" s="68"/>
      <c r="L71" s="148"/>
      <c r="M71" s="67"/>
      <c r="N71" s="67"/>
      <c r="O71" s="75"/>
      <c r="P71" s="75"/>
      <c r="Q71" s="94"/>
      <c r="R71" s="94"/>
    </row>
    <row r="72" spans="1:18" s="95" customFormat="1" ht="25.5">
      <c r="A72" s="165"/>
      <c r="B72" s="166" t="s">
        <v>90</v>
      </c>
      <c r="C72" s="196" t="s">
        <v>38</v>
      </c>
      <c r="D72" s="169"/>
      <c r="E72" s="170">
        <f>E69-E71</f>
        <v>52493.697499999995</v>
      </c>
      <c r="F72" s="88"/>
      <c r="G72" s="67"/>
      <c r="H72" s="67"/>
      <c r="I72" s="67"/>
      <c r="J72" s="171"/>
      <c r="K72" s="171"/>
      <c r="L72" s="172"/>
      <c r="M72" s="67"/>
      <c r="N72" s="171"/>
      <c r="O72" s="173"/>
      <c r="P72" s="75"/>
      <c r="Q72" s="94"/>
      <c r="R72" s="94"/>
    </row>
    <row r="73" spans="1:18" s="95" customFormat="1" ht="15">
      <c r="A73" s="165"/>
      <c r="B73" s="166" t="s">
        <v>93</v>
      </c>
      <c r="C73" s="196" t="s">
        <v>61</v>
      </c>
      <c r="D73" s="175"/>
      <c r="E73" s="176">
        <f>E71/E13</f>
        <v>12.040194801517638</v>
      </c>
      <c r="F73" s="177"/>
      <c r="G73" s="67"/>
      <c r="H73" s="67"/>
      <c r="I73" s="67"/>
      <c r="J73" s="67"/>
      <c r="K73" s="67"/>
      <c r="L73" s="89"/>
      <c r="M73" s="67"/>
      <c r="N73" s="67"/>
      <c r="O73" s="75"/>
      <c r="P73" s="75"/>
      <c r="Q73" s="94"/>
      <c r="R73" s="94"/>
    </row>
    <row r="74" spans="1:18" s="95" customFormat="1" ht="25.5">
      <c r="A74" s="197"/>
      <c r="B74" s="166" t="s">
        <v>104</v>
      </c>
      <c r="C74" s="167" t="s">
        <v>61</v>
      </c>
      <c r="D74" s="194"/>
      <c r="E74" s="195">
        <f>E72/E11</f>
        <v>59.4526275553542</v>
      </c>
      <c r="F74" s="177"/>
      <c r="G74" s="67"/>
      <c r="H74" s="67"/>
      <c r="I74" s="67"/>
      <c r="J74" s="68"/>
      <c r="K74" s="68"/>
      <c r="L74" s="174"/>
      <c r="M74" s="67"/>
      <c r="N74" s="68"/>
      <c r="O74" s="68"/>
      <c r="P74" s="68"/>
      <c r="Q74" s="94"/>
      <c r="R74" s="94"/>
    </row>
    <row r="75" spans="1:18" s="95" customFormat="1" ht="26.25" thickBot="1">
      <c r="A75" s="198"/>
      <c r="B75" s="202" t="s">
        <v>94</v>
      </c>
      <c r="C75" s="203" t="s">
        <v>62</v>
      </c>
      <c r="D75" s="199">
        <f>D70*1.07*2.050127</f>
        <v>108.03434546951115</v>
      </c>
      <c r="E75" s="200"/>
      <c r="F75" s="201"/>
      <c r="G75" s="67"/>
      <c r="H75" s="174"/>
      <c r="I75" s="174"/>
      <c r="J75" s="174"/>
      <c r="K75" s="174"/>
      <c r="L75" s="174"/>
      <c r="M75" s="67"/>
      <c r="N75" s="67"/>
      <c r="O75" s="75"/>
      <c r="P75" s="75"/>
      <c r="Q75" s="94"/>
      <c r="R75" s="94"/>
    </row>
    <row r="76" spans="1:18" s="56" customFormat="1" ht="12.75">
      <c r="A76" s="178"/>
      <c r="B76" s="179" t="s">
        <v>92</v>
      </c>
      <c r="C76" s="180"/>
      <c r="D76" s="181"/>
      <c r="E76" s="181"/>
      <c r="F76" s="182"/>
      <c r="G76" s="183"/>
      <c r="H76" s="183"/>
      <c r="I76" s="183"/>
      <c r="J76" s="183"/>
      <c r="K76" s="183"/>
      <c r="L76" s="183"/>
      <c r="M76" s="67"/>
      <c r="N76" s="67"/>
      <c r="O76" s="53"/>
      <c r="P76" s="53"/>
      <c r="Q76" s="70"/>
      <c r="R76" s="70"/>
    </row>
    <row r="77" spans="1:18" s="56" customFormat="1" ht="14.25">
      <c r="A77" s="111"/>
      <c r="B77" s="184" t="s">
        <v>69</v>
      </c>
      <c r="C77" s="185" t="s">
        <v>72</v>
      </c>
      <c r="D77" s="186"/>
      <c r="E77" s="186"/>
      <c r="F77" s="187">
        <v>323.38</v>
      </c>
      <c r="G77" s="188"/>
      <c r="H77" s="188"/>
      <c r="I77" s="188"/>
      <c r="J77" s="188"/>
      <c r="K77" s="188"/>
      <c r="L77" s="188"/>
      <c r="M77" s="67"/>
      <c r="N77" s="67"/>
      <c r="O77" s="53"/>
      <c r="P77" s="53"/>
      <c r="Q77" s="70"/>
      <c r="R77" s="70"/>
    </row>
    <row r="78" spans="1:18" s="56" customFormat="1" ht="15" thickBot="1">
      <c r="A78" s="189"/>
      <c r="B78" s="190" t="s">
        <v>73</v>
      </c>
      <c r="C78" s="191" t="s">
        <v>30</v>
      </c>
      <c r="D78" s="192"/>
      <c r="E78" s="192"/>
      <c r="F78" s="193">
        <v>32201.17</v>
      </c>
      <c r="G78" s="188"/>
      <c r="H78" s="188"/>
      <c r="I78" s="188"/>
      <c r="J78" s="188"/>
      <c r="K78" s="188"/>
      <c r="L78" s="188"/>
      <c r="M78" s="67"/>
      <c r="N78" s="67"/>
      <c r="O78" s="53"/>
      <c r="P78" s="53"/>
      <c r="Q78" s="70"/>
      <c r="R78" s="70"/>
    </row>
    <row r="79" spans="1:18" ht="15.75">
      <c r="A79" s="1"/>
      <c r="B79" s="12"/>
      <c r="C79" s="6"/>
      <c r="D79" s="6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>
      <c r="A80" s="1"/>
      <c r="B80" s="6"/>
      <c r="C80" s="6"/>
      <c r="D80" s="6"/>
      <c r="F80" s="20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>
      <c r="A81" s="1"/>
      <c r="B81" s="37"/>
      <c r="C81" s="5"/>
      <c r="D81" s="38"/>
      <c r="E81" s="38"/>
      <c r="F81" s="38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>
      <c r="A82" s="1"/>
      <c r="B82" s="39"/>
      <c r="C82" s="5"/>
      <c r="D82" s="6"/>
      <c r="F82" s="2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>
      <c r="A83" s="1"/>
      <c r="B83" s="37"/>
      <c r="C83" s="5"/>
      <c r="D83" s="6"/>
      <c r="F83" s="2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6" ht="12.75">
      <c r="A84" s="1"/>
      <c r="B84" s="6"/>
      <c r="C84" s="5"/>
      <c r="D84" s="38"/>
      <c r="E84" s="38"/>
      <c r="F84" s="5"/>
    </row>
    <row r="85" spans="1:6" ht="12.75">
      <c r="A85" s="1"/>
      <c r="B85" s="37"/>
      <c r="C85" s="6"/>
      <c r="D85" s="22"/>
      <c r="E85" s="22"/>
      <c r="F85" s="38"/>
    </row>
    <row r="86" spans="1:4" ht="12.75">
      <c r="A86" s="1"/>
      <c r="B86" s="6"/>
      <c r="C86" s="11"/>
      <c r="D86" s="6"/>
    </row>
    <row r="87" spans="1:6" ht="12.75">
      <c r="A87" s="1"/>
      <c r="B87" s="6"/>
      <c r="C87" s="11"/>
      <c r="D87" s="22"/>
      <c r="E87" s="22"/>
      <c r="F87" s="22"/>
    </row>
    <row r="88" spans="1:4" ht="12.75">
      <c r="A88" s="1"/>
      <c r="B88" s="6"/>
      <c r="C88" s="11"/>
      <c r="D88" s="6"/>
    </row>
    <row r="89" spans="1:6" ht="12.75">
      <c r="A89" s="1"/>
      <c r="B89" s="25"/>
      <c r="C89" s="3"/>
      <c r="D89" s="22"/>
      <c r="E89" s="22"/>
      <c r="F89" s="22"/>
    </row>
    <row r="90" spans="1:6" ht="12.75">
      <c r="A90" s="1"/>
      <c r="B90" s="4"/>
      <c r="C90" s="3"/>
      <c r="D90" s="6"/>
      <c r="F90" s="20"/>
    </row>
    <row r="91" spans="1:4" ht="12.75">
      <c r="A91" s="1"/>
      <c r="B91" s="4"/>
      <c r="C91" s="3"/>
      <c r="D91" s="6"/>
    </row>
    <row r="92" spans="1:4" ht="12.75">
      <c r="A92" s="1"/>
      <c r="B92" s="4"/>
      <c r="C92" s="3"/>
      <c r="D92" s="6"/>
    </row>
    <row r="93" spans="1:4" ht="12.75">
      <c r="A93" s="1"/>
      <c r="B93" s="4"/>
      <c r="C93" s="3"/>
      <c r="D93" s="6"/>
    </row>
    <row r="94" spans="1:4" ht="12.75">
      <c r="A94" s="1"/>
      <c r="B94" s="4"/>
      <c r="C94" s="3"/>
      <c r="D94" s="6"/>
    </row>
    <row r="95" spans="1:4" ht="12.75">
      <c r="A95" s="1"/>
      <c r="B95" s="4"/>
      <c r="C95" s="3"/>
      <c r="D95" s="6"/>
    </row>
    <row r="96" spans="1:4" ht="12.75">
      <c r="A96" s="1"/>
      <c r="B96" s="4"/>
      <c r="C96" s="3"/>
      <c r="D96" s="6"/>
    </row>
    <row r="97" spans="1:4" ht="12.75">
      <c r="A97" s="1"/>
      <c r="B97" s="4"/>
      <c r="C97" s="3"/>
      <c r="D97" s="6"/>
    </row>
    <row r="98" spans="1:4" ht="12.75">
      <c r="A98" s="1"/>
      <c r="B98" s="4"/>
      <c r="C98" s="3"/>
      <c r="D98" s="6"/>
    </row>
    <row r="99" spans="1:4" ht="12.75">
      <c r="A99" s="1"/>
      <c r="B99" s="4"/>
      <c r="C99" s="3"/>
      <c r="D99" s="6"/>
    </row>
    <row r="100" spans="1:4" ht="12.75">
      <c r="A100" s="1"/>
      <c r="B100" s="4"/>
      <c r="C100" s="3"/>
      <c r="D100" s="6"/>
    </row>
    <row r="101" spans="1:4" ht="12.75">
      <c r="A101" s="1"/>
      <c r="B101" s="4"/>
      <c r="C101" s="3"/>
      <c r="D101" s="6"/>
    </row>
    <row r="102" spans="1:4" ht="12.75">
      <c r="A102" s="1"/>
      <c r="B102" s="4"/>
      <c r="C102" s="3"/>
      <c r="D102" s="6"/>
    </row>
    <row r="103" spans="1:4" ht="12.75">
      <c r="A103" s="1"/>
      <c r="B103" s="4"/>
      <c r="C103" s="3"/>
      <c r="D103" s="6"/>
    </row>
    <row r="104" spans="1:4" ht="12.75">
      <c r="A104" s="1"/>
      <c r="B104" s="4"/>
      <c r="C104" s="3"/>
      <c r="D104" s="6"/>
    </row>
    <row r="105" spans="1:4" ht="12.75">
      <c r="A105" s="1"/>
      <c r="B105" s="4"/>
      <c r="C105" s="3"/>
      <c r="D105" s="6"/>
    </row>
    <row r="106" spans="1:4" ht="12.75">
      <c r="A106" s="1"/>
      <c r="B106" s="4"/>
      <c r="C106" s="3"/>
      <c r="D106" s="6"/>
    </row>
    <row r="107" spans="1:4" ht="12.75">
      <c r="A107" s="1"/>
      <c r="B107" s="4"/>
      <c r="C107" s="3"/>
      <c r="D107" s="6"/>
    </row>
    <row r="108" spans="1:4" ht="12.75">
      <c r="A108" s="1"/>
      <c r="B108" s="4"/>
      <c r="C108" s="3"/>
      <c r="D108" s="6"/>
    </row>
    <row r="109" spans="1:4" ht="12.75">
      <c r="A109" s="1"/>
      <c r="B109" s="4"/>
      <c r="C109" s="3"/>
      <c r="D109" s="6"/>
    </row>
    <row r="110" spans="1:4" ht="12.75">
      <c r="A110" s="1"/>
      <c r="B110" s="4"/>
      <c r="C110" s="3"/>
      <c r="D110" s="6"/>
    </row>
    <row r="111" spans="1:4" ht="12.75">
      <c r="A111" s="1"/>
      <c r="B111" s="4"/>
      <c r="C111" s="3"/>
      <c r="D111" s="6"/>
    </row>
    <row r="112" spans="1:4" ht="12.75">
      <c r="A112" s="1"/>
      <c r="B112" s="4"/>
      <c r="C112" s="3"/>
      <c r="D112" s="6"/>
    </row>
    <row r="113" spans="1:4" ht="12.75">
      <c r="A113" s="1"/>
      <c r="B113" s="4"/>
      <c r="C113" s="3"/>
      <c r="D113" s="6"/>
    </row>
    <row r="114" spans="1:4" ht="12.75">
      <c r="A114" s="1"/>
      <c r="B114" s="1"/>
      <c r="C114" s="3"/>
      <c r="D114" s="6"/>
    </row>
    <row r="115" spans="1:4" ht="12.75">
      <c r="A115" s="1"/>
      <c r="B115" s="1"/>
      <c r="C115" s="3"/>
      <c r="D115" s="6"/>
    </row>
    <row r="116" spans="1:4" ht="12.75">
      <c r="A116" s="1"/>
      <c r="B116" s="1"/>
      <c r="C116" s="3"/>
      <c r="D116" s="6"/>
    </row>
    <row r="117" spans="1:4" ht="12.75">
      <c r="A117" s="1"/>
      <c r="B117" s="1"/>
      <c r="C117" s="3"/>
      <c r="D117" s="6"/>
    </row>
    <row r="118" spans="1:4" ht="12.75">
      <c r="A118" s="1"/>
      <c r="B118" s="1"/>
      <c r="C118" s="3"/>
      <c r="D118" s="6"/>
    </row>
    <row r="119" spans="1:4" ht="12.75">
      <c r="A119" s="1"/>
      <c r="B119" s="1"/>
      <c r="C119" s="3"/>
      <c r="D119" s="6"/>
    </row>
    <row r="120" spans="1:4" ht="12.75">
      <c r="A120" s="1"/>
      <c r="B120" s="1"/>
      <c r="C120" s="3"/>
      <c r="D120" s="6"/>
    </row>
    <row r="121" spans="1:4" ht="12.75">
      <c r="A121" s="1"/>
      <c r="B121" s="1"/>
      <c r="C121" s="3"/>
      <c r="D121" s="6"/>
    </row>
    <row r="122" spans="1:4" ht="12.75">
      <c r="A122" s="1"/>
      <c r="B122" s="1"/>
      <c r="C122" s="3"/>
      <c r="D122" s="6"/>
    </row>
    <row r="123" spans="1:4" ht="12.75">
      <c r="A123" s="1"/>
      <c r="B123" s="1"/>
      <c r="C123" s="3"/>
      <c r="D123" s="6"/>
    </row>
    <row r="124" spans="1:4" ht="12.75">
      <c r="A124" s="1"/>
      <c r="B124" s="1"/>
      <c r="C124" s="3"/>
      <c r="D124" s="6"/>
    </row>
    <row r="125" spans="1:4" ht="12.75">
      <c r="A125" s="1"/>
      <c r="B125" s="1"/>
      <c r="C125" s="3"/>
      <c r="D125" s="6"/>
    </row>
    <row r="126" spans="1:4" ht="12.75">
      <c r="A126" s="1"/>
      <c r="B126" s="1"/>
      <c r="C126" s="3"/>
      <c r="D126" s="6"/>
    </row>
    <row r="127" spans="1:4" ht="12.75">
      <c r="A127" s="1"/>
      <c r="B127" s="1"/>
      <c r="C127" s="3"/>
      <c r="D127" s="6"/>
    </row>
    <row r="128" spans="1:4" ht="12.75">
      <c r="A128" s="1"/>
      <c r="B128" s="1"/>
      <c r="C128" s="3"/>
      <c r="D128" s="6"/>
    </row>
    <row r="129" spans="1:4" ht="12.75">
      <c r="A129" s="1"/>
      <c r="B129" s="1"/>
      <c r="C129" s="3"/>
      <c r="D129" s="6"/>
    </row>
    <row r="130" spans="1:4" ht="12.75">
      <c r="A130" s="1"/>
      <c r="B130" s="1"/>
      <c r="C130" s="3"/>
      <c r="D130" s="6"/>
    </row>
    <row r="131" spans="1:4" ht="12.75">
      <c r="A131" s="1"/>
      <c r="B131" s="1"/>
      <c r="C131" s="3"/>
      <c r="D131" s="6"/>
    </row>
    <row r="132" spans="1:4" ht="12.75">
      <c r="A132" s="1"/>
      <c r="B132" s="1"/>
      <c r="C132" s="3"/>
      <c r="D132" s="6"/>
    </row>
    <row r="133" spans="1:4" ht="12.75">
      <c r="A133" s="1"/>
      <c r="B133" s="1"/>
      <c r="C133" s="3"/>
      <c r="D133" s="6"/>
    </row>
    <row r="134" spans="1:4" ht="12.75">
      <c r="A134" s="1"/>
      <c r="B134" s="1"/>
      <c r="C134" s="3"/>
      <c r="D134" s="6"/>
    </row>
    <row r="135" spans="1:4" ht="12.75">
      <c r="A135" s="1"/>
      <c r="B135" s="1"/>
      <c r="C135" s="3"/>
      <c r="D135" s="6"/>
    </row>
    <row r="136" spans="1:4" ht="12.75">
      <c r="A136" s="1"/>
      <c r="B136" s="1"/>
      <c r="C136" s="3"/>
      <c r="D136" s="6"/>
    </row>
    <row r="137" spans="1:4" ht="12.75">
      <c r="A137" s="1"/>
      <c r="B137" s="1"/>
      <c r="C137" s="3"/>
      <c r="D137" s="6"/>
    </row>
    <row r="138" spans="1:4" ht="12.75">
      <c r="A138" s="1"/>
      <c r="B138" s="1"/>
      <c r="C138" s="3"/>
      <c r="D138" s="6"/>
    </row>
    <row r="139" spans="1:4" ht="12.75">
      <c r="A139" s="1"/>
      <c r="B139" s="1"/>
      <c r="C139" s="3"/>
      <c r="D139" s="6"/>
    </row>
    <row r="140" spans="1:4" ht="12.75">
      <c r="A140" s="1"/>
      <c r="B140" s="1"/>
      <c r="C140" s="3"/>
      <c r="D140" s="6"/>
    </row>
    <row r="141" spans="1:4" ht="12.75">
      <c r="A141" s="1"/>
      <c r="B141" s="1"/>
      <c r="C141" s="3"/>
      <c r="D141" s="6"/>
    </row>
    <row r="142" spans="1:4" ht="12.75">
      <c r="A142" s="1"/>
      <c r="B142" s="1"/>
      <c r="C142" s="3"/>
      <c r="D142" s="6"/>
    </row>
    <row r="143" spans="1:4" ht="12.75">
      <c r="A143" s="1"/>
      <c r="B143" s="1"/>
      <c r="C143" s="3"/>
      <c r="D143" s="6"/>
    </row>
    <row r="144" spans="1:4" ht="12.75">
      <c r="A144" s="1"/>
      <c r="B144" s="1"/>
      <c r="C144" s="3"/>
      <c r="D144" s="6"/>
    </row>
    <row r="145" spans="1:4" ht="12.75">
      <c r="A145" s="1"/>
      <c r="B145" s="1"/>
      <c r="C145" s="3"/>
      <c r="D145" s="6"/>
    </row>
    <row r="146" spans="1:4" ht="12.75">
      <c r="A146" s="1"/>
      <c r="B146" s="1"/>
      <c r="C146" s="3"/>
      <c r="D146" s="6"/>
    </row>
    <row r="147" spans="1:4" ht="12.75">
      <c r="A147" s="1"/>
      <c r="B147" s="1"/>
      <c r="C147" s="3"/>
      <c r="D147" s="6"/>
    </row>
    <row r="148" spans="1:4" ht="12.75">
      <c r="A148" s="1"/>
      <c r="B148" s="1"/>
      <c r="C148" s="3"/>
      <c r="D148" s="6"/>
    </row>
    <row r="149" spans="1:4" ht="12.75">
      <c r="A149" s="1"/>
      <c r="B149" s="1"/>
      <c r="C149" s="3"/>
      <c r="D149" s="6"/>
    </row>
    <row r="150" spans="1:4" ht="12.75">
      <c r="A150" s="1"/>
      <c r="B150" s="1"/>
      <c r="C150" s="3"/>
      <c r="D150" s="6"/>
    </row>
    <row r="151" spans="1:4" ht="12.75">
      <c r="A151" s="1"/>
      <c r="B151" s="1"/>
      <c r="C151" s="3"/>
      <c r="D151" s="6"/>
    </row>
    <row r="152" spans="1:4" ht="12.75">
      <c r="A152" s="1"/>
      <c r="B152" s="1"/>
      <c r="C152" s="3"/>
      <c r="D152" s="6"/>
    </row>
    <row r="153" spans="1:4" ht="12.75">
      <c r="A153" s="1"/>
      <c r="B153" s="1"/>
      <c r="C153" s="3"/>
      <c r="D153" s="6"/>
    </row>
    <row r="154" spans="1:4" ht="12.75">
      <c r="A154" s="1"/>
      <c r="B154" s="1"/>
      <c r="C154" s="3"/>
      <c r="D154" s="6"/>
    </row>
    <row r="155" spans="1:4" ht="12.75">
      <c r="A155" s="1"/>
      <c r="B155" s="1"/>
      <c r="C155" s="3"/>
      <c r="D155" s="6"/>
    </row>
    <row r="156" spans="1:4" ht="12.75">
      <c r="A156" s="1"/>
      <c r="B156" s="1"/>
      <c r="C156" s="3"/>
      <c r="D156" s="6"/>
    </row>
    <row r="157" spans="1:4" ht="12.75">
      <c r="A157" s="1"/>
      <c r="B157" s="1"/>
      <c r="C157" s="3"/>
      <c r="D157" s="6"/>
    </row>
    <row r="158" spans="1:4" ht="12.75">
      <c r="A158" s="1"/>
      <c r="B158" s="1"/>
      <c r="C158" s="3"/>
      <c r="D158" s="6"/>
    </row>
    <row r="159" spans="1:4" ht="12.75">
      <c r="A159" s="1"/>
      <c r="B159" s="1"/>
      <c r="C159" s="3"/>
      <c r="D159" s="6"/>
    </row>
    <row r="160" spans="1:4" ht="12.75">
      <c r="A160" s="1"/>
      <c r="B160" s="1"/>
      <c r="C160" s="3"/>
      <c r="D160" s="6"/>
    </row>
    <row r="161" spans="1:4" ht="12.75">
      <c r="A161" s="1"/>
      <c r="B161" s="1"/>
      <c r="C161" s="3"/>
      <c r="D161" s="6"/>
    </row>
    <row r="162" spans="1:4" ht="12.75">
      <c r="A162" s="1"/>
      <c r="B162" s="1"/>
      <c r="C162" s="3"/>
      <c r="D162" s="6"/>
    </row>
    <row r="163" spans="1:4" ht="12.75">
      <c r="A163" s="1"/>
      <c r="B163" s="1"/>
      <c r="C163" s="3"/>
      <c r="D163" s="6"/>
    </row>
    <row r="164" spans="1:4" ht="12.75">
      <c r="A164" s="1"/>
      <c r="B164" s="1"/>
      <c r="C164" s="3"/>
      <c r="D164" s="6"/>
    </row>
    <row r="165" spans="1:4" ht="12.75">
      <c r="A165" s="1"/>
      <c r="B165" s="1"/>
      <c r="C165" s="3"/>
      <c r="D165" s="6"/>
    </row>
    <row r="166" spans="1:4" ht="12.75">
      <c r="A166" s="1"/>
      <c r="B166" s="1"/>
      <c r="C166" s="3"/>
      <c r="D166" s="6"/>
    </row>
    <row r="167" spans="1:4" ht="12.75">
      <c r="A167" s="1"/>
      <c r="B167" s="1"/>
      <c r="C167" s="3"/>
      <c r="D167" s="6"/>
    </row>
    <row r="168" spans="1:4" ht="12.75">
      <c r="A168" s="1"/>
      <c r="B168" s="1"/>
      <c r="C168" s="3"/>
      <c r="D168" s="6"/>
    </row>
    <row r="169" spans="1:4" ht="12.75">
      <c r="A169" s="1"/>
      <c r="B169" s="1"/>
      <c r="C169" s="3"/>
      <c r="D169" s="6"/>
    </row>
    <row r="170" spans="1:4" ht="12.75">
      <c r="A170" s="1"/>
      <c r="B170" s="1"/>
      <c r="C170" s="3"/>
      <c r="D170" s="6"/>
    </row>
    <row r="171" spans="1:4" ht="12.75">
      <c r="A171" s="1"/>
      <c r="B171" s="1"/>
      <c r="C171" s="3"/>
      <c r="D171" s="6"/>
    </row>
    <row r="172" spans="1:4" ht="12.75">
      <c r="A172" s="1"/>
      <c r="B172" s="1"/>
      <c r="C172" s="3"/>
      <c r="D172" s="6"/>
    </row>
    <row r="173" spans="1:4" ht="12.75">
      <c r="A173" s="1"/>
      <c r="B173" s="1"/>
      <c r="C173" s="3"/>
      <c r="D173" s="6"/>
    </row>
    <row r="174" spans="1:4" ht="12.75">
      <c r="A174" s="1"/>
      <c r="B174" s="1"/>
      <c r="C174" s="3"/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  <row r="179" ht="12.75">
      <c r="D179" s="6"/>
    </row>
    <row r="180" ht="12.75">
      <c r="D180" s="6"/>
    </row>
    <row r="181" ht="12.75">
      <c r="D181" s="6"/>
    </row>
    <row r="182" ht="12.75">
      <c r="D182" s="6"/>
    </row>
    <row r="183" ht="12.75">
      <c r="D183" s="6"/>
    </row>
    <row r="184" ht="12.75">
      <c r="D184" s="6"/>
    </row>
    <row r="185" ht="12.75">
      <c r="D185" s="6"/>
    </row>
    <row r="186" ht="12.75">
      <c r="D186" s="6"/>
    </row>
    <row r="187" ht="12.75">
      <c r="D187" s="6"/>
    </row>
    <row r="188" ht="12.75">
      <c r="D188" s="6"/>
    </row>
    <row r="189" ht="12.75">
      <c r="D189" s="6"/>
    </row>
    <row r="190" ht="12.75">
      <c r="D190" s="6"/>
    </row>
    <row r="191" ht="12.75">
      <c r="D191" s="6"/>
    </row>
    <row r="192" ht="12.75">
      <c r="D192" s="6"/>
    </row>
    <row r="193" ht="12.75">
      <c r="D193" s="6"/>
    </row>
    <row r="194" ht="12.75">
      <c r="D194" s="6"/>
    </row>
    <row r="195" ht="12.75">
      <c r="D195" s="6"/>
    </row>
    <row r="196" ht="12.75">
      <c r="D196" s="6"/>
    </row>
    <row r="197" ht="12.75">
      <c r="D197" s="6"/>
    </row>
    <row r="198" ht="12.75">
      <c r="D198" s="6"/>
    </row>
    <row r="199" ht="12.75">
      <c r="D199" s="6"/>
    </row>
    <row r="200" ht="12.75">
      <c r="D200" s="6"/>
    </row>
    <row r="201" ht="12.75">
      <c r="D201" s="6"/>
    </row>
    <row r="202" ht="12.75">
      <c r="D202" s="6"/>
    </row>
    <row r="203" ht="12.75">
      <c r="D203" s="6"/>
    </row>
    <row r="204" ht="12.75">
      <c r="D204" s="6"/>
    </row>
    <row r="205" ht="12.75">
      <c r="D205" s="6"/>
    </row>
    <row r="206" ht="12.75">
      <c r="D206" s="6"/>
    </row>
    <row r="207" ht="12.75">
      <c r="D207" s="6"/>
    </row>
    <row r="208" ht="12.75">
      <c r="D208" s="6"/>
    </row>
    <row r="209" ht="12.75">
      <c r="D209" s="6"/>
    </row>
    <row r="210" ht="12.75">
      <c r="D210" s="6"/>
    </row>
    <row r="211" ht="12.75">
      <c r="D211" s="6"/>
    </row>
    <row r="212" ht="12.75">
      <c r="D212" s="6"/>
    </row>
    <row r="213" ht="12.75">
      <c r="D213" s="6"/>
    </row>
    <row r="214" ht="12.75">
      <c r="D214" s="6"/>
    </row>
    <row r="215" ht="12.75">
      <c r="D215" s="6"/>
    </row>
    <row r="216" ht="12.75">
      <c r="D216" s="6"/>
    </row>
    <row r="217" ht="12.75">
      <c r="D217" s="6"/>
    </row>
    <row r="218" ht="12.75">
      <c r="D218" s="6"/>
    </row>
    <row r="219" ht="12.75">
      <c r="D219" s="6"/>
    </row>
    <row r="220" ht="12.75">
      <c r="D220" s="6"/>
    </row>
    <row r="221" ht="12.75">
      <c r="D221" s="6"/>
    </row>
    <row r="222" ht="12.75">
      <c r="D222" s="6"/>
    </row>
    <row r="223" ht="12.75">
      <c r="D223" s="6"/>
    </row>
    <row r="224" ht="12.75">
      <c r="D224" s="6"/>
    </row>
    <row r="225" ht="12.75">
      <c r="D225" s="6"/>
    </row>
    <row r="226" ht="12.75">
      <c r="D226" s="6"/>
    </row>
    <row r="227" ht="12.75">
      <c r="D227" s="6"/>
    </row>
    <row r="228" ht="12.75">
      <c r="D228" s="6"/>
    </row>
    <row r="229" ht="12.75">
      <c r="D229" s="6"/>
    </row>
    <row r="230" ht="12.75">
      <c r="D230" s="6"/>
    </row>
    <row r="231" ht="12.75">
      <c r="D231" s="6"/>
    </row>
    <row r="232" ht="12.75">
      <c r="D232" s="6"/>
    </row>
    <row r="233" ht="12.75">
      <c r="D233" s="6"/>
    </row>
    <row r="234" ht="12.75">
      <c r="D234" s="6"/>
    </row>
    <row r="235" ht="12.75">
      <c r="D235" s="6"/>
    </row>
    <row r="236" ht="12.75">
      <c r="D236" s="6"/>
    </row>
    <row r="237" ht="12.75">
      <c r="D237" s="6"/>
    </row>
    <row r="238" ht="12.75">
      <c r="D238" s="6"/>
    </row>
    <row r="239" ht="12.75">
      <c r="D239" s="6"/>
    </row>
    <row r="240" ht="12.75">
      <c r="D240" s="6"/>
    </row>
    <row r="241" ht="12.75">
      <c r="D241" s="6"/>
    </row>
    <row r="242" ht="12.75">
      <c r="D242" s="6"/>
    </row>
    <row r="243" ht="12.75">
      <c r="D243" s="6"/>
    </row>
    <row r="244" ht="12.75">
      <c r="D244" s="6"/>
    </row>
    <row r="245" ht="12.75">
      <c r="D245" s="6"/>
    </row>
    <row r="246" ht="12.75">
      <c r="D246" s="6"/>
    </row>
    <row r="247" ht="12.75">
      <c r="D247" s="6"/>
    </row>
    <row r="248" ht="12.75">
      <c r="D248" s="6"/>
    </row>
    <row r="249" ht="12.75">
      <c r="D249" s="6"/>
    </row>
    <row r="250" ht="12.75">
      <c r="D250" s="6"/>
    </row>
    <row r="251" ht="12.75">
      <c r="D251" s="6"/>
    </row>
    <row r="252" ht="12.75">
      <c r="D252" s="6"/>
    </row>
    <row r="253" ht="12.75">
      <c r="D253" s="6"/>
    </row>
    <row r="254" ht="12.75">
      <c r="D254" s="6"/>
    </row>
    <row r="255" ht="12.75">
      <c r="D255" s="6"/>
    </row>
    <row r="256" ht="12.75">
      <c r="D256" s="6"/>
    </row>
    <row r="257" ht="12.75">
      <c r="D257" s="6"/>
    </row>
    <row r="258" ht="12.75">
      <c r="D258" s="6"/>
    </row>
    <row r="259" ht="12.75">
      <c r="D259" s="6"/>
    </row>
    <row r="260" ht="12.75">
      <c r="D260" s="6"/>
    </row>
    <row r="261" ht="12.75">
      <c r="D261" s="6"/>
    </row>
    <row r="262" ht="12.75">
      <c r="D262" s="6"/>
    </row>
    <row r="263" ht="12.75">
      <c r="D263" s="6"/>
    </row>
    <row r="264" ht="12.75">
      <c r="D264" s="6"/>
    </row>
    <row r="265" ht="12.75">
      <c r="D265" s="6"/>
    </row>
    <row r="266" ht="12.75">
      <c r="D266" s="6"/>
    </row>
    <row r="267" ht="12.75">
      <c r="D267" s="6"/>
    </row>
    <row r="268" ht="12.75">
      <c r="D268" s="6"/>
    </row>
    <row r="269" ht="12.75">
      <c r="D269" s="6"/>
    </row>
    <row r="270" ht="12.75">
      <c r="D270" s="6"/>
    </row>
    <row r="271" ht="12.75">
      <c r="D271" s="6"/>
    </row>
    <row r="272" ht="12.75">
      <c r="D272" s="6"/>
    </row>
    <row r="273" ht="12.75">
      <c r="D273" s="6"/>
    </row>
    <row r="274" ht="12.75">
      <c r="D274" s="6"/>
    </row>
    <row r="275" ht="12.75">
      <c r="D275" s="6"/>
    </row>
    <row r="276" ht="12.75">
      <c r="D276" s="6"/>
    </row>
    <row r="277" ht="12.75">
      <c r="D277" s="6"/>
    </row>
    <row r="278" ht="12.75">
      <c r="D278" s="6"/>
    </row>
    <row r="279" ht="12.75">
      <c r="D279" s="6"/>
    </row>
    <row r="280" ht="12.75">
      <c r="D280" s="6"/>
    </row>
    <row r="281" ht="12.75">
      <c r="D281" s="6"/>
    </row>
    <row r="282" ht="12.75">
      <c r="D282" s="6"/>
    </row>
    <row r="283" ht="12.75">
      <c r="D283" s="6"/>
    </row>
    <row r="284" ht="12.75">
      <c r="D284" s="6"/>
    </row>
    <row r="285" ht="12.75">
      <c r="D285" s="6"/>
    </row>
    <row r="286" ht="12.75">
      <c r="D286" s="6"/>
    </row>
    <row r="287" ht="12.75">
      <c r="D287" s="6"/>
    </row>
    <row r="288" ht="12.75">
      <c r="D288" s="6"/>
    </row>
    <row r="289" ht="12.75">
      <c r="D289" s="6"/>
    </row>
    <row r="290" ht="12.75">
      <c r="D290" s="6"/>
    </row>
    <row r="291" ht="12.75">
      <c r="D291" s="6"/>
    </row>
    <row r="292" ht="12.75">
      <c r="D292" s="6"/>
    </row>
    <row r="293" ht="12.75">
      <c r="D293" s="6"/>
    </row>
    <row r="294" ht="12.75">
      <c r="D294" s="6"/>
    </row>
    <row r="295" ht="12.75">
      <c r="D295" s="6"/>
    </row>
    <row r="296" ht="12.75">
      <c r="D296" s="6"/>
    </row>
    <row r="297" ht="12.75">
      <c r="D297" s="6"/>
    </row>
    <row r="298" ht="12.75">
      <c r="D298" s="6"/>
    </row>
    <row r="299" ht="12.75">
      <c r="D299" s="6"/>
    </row>
    <row r="300" ht="12.75">
      <c r="D300" s="6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6"/>
    </row>
    <row r="310" ht="12.75">
      <c r="D310" s="6"/>
    </row>
    <row r="311" ht="12.75">
      <c r="D311" s="6"/>
    </row>
    <row r="312" ht="12.75">
      <c r="D312" s="6"/>
    </row>
    <row r="313" ht="12.75">
      <c r="D313" s="6"/>
    </row>
    <row r="314" ht="12.75">
      <c r="D314" s="6"/>
    </row>
    <row r="315" ht="12.75">
      <c r="D315" s="6"/>
    </row>
    <row r="316" ht="12.75">
      <c r="D316" s="6"/>
    </row>
    <row r="317" ht="12.75">
      <c r="D317" s="6"/>
    </row>
    <row r="318" ht="12.75">
      <c r="D318" s="6"/>
    </row>
    <row r="319" ht="12.75">
      <c r="D319" s="6"/>
    </row>
    <row r="320" ht="12.75">
      <c r="D320" s="6"/>
    </row>
    <row r="321" ht="12.75">
      <c r="D321" s="6"/>
    </row>
    <row r="322" ht="12.75">
      <c r="D322" s="6"/>
    </row>
    <row r="323" ht="12.75">
      <c r="D323" s="6"/>
    </row>
    <row r="324" ht="12.75">
      <c r="D324" s="6"/>
    </row>
    <row r="325" ht="12.75">
      <c r="D325" s="6"/>
    </row>
    <row r="326" ht="12.75">
      <c r="D326" s="6"/>
    </row>
    <row r="327" ht="12.75">
      <c r="D327" s="6"/>
    </row>
    <row r="328" ht="12.75">
      <c r="D328" s="6"/>
    </row>
    <row r="329" ht="12.75">
      <c r="D329" s="6"/>
    </row>
    <row r="330" ht="12.75">
      <c r="D330" s="6"/>
    </row>
    <row r="331" ht="12.75">
      <c r="D331" s="6"/>
    </row>
    <row r="332" ht="12.75">
      <c r="D332" s="6"/>
    </row>
    <row r="333" ht="12.75">
      <c r="D333" s="6"/>
    </row>
    <row r="334" ht="12.75">
      <c r="D334" s="6"/>
    </row>
    <row r="335" ht="12.75">
      <c r="D335" s="6"/>
    </row>
    <row r="336" ht="12.75">
      <c r="D336" s="6"/>
    </row>
    <row r="337" ht="12.75">
      <c r="D337" s="6"/>
    </row>
    <row r="338" ht="12.75">
      <c r="D338" s="6"/>
    </row>
    <row r="339" ht="12.75">
      <c r="D339" s="6"/>
    </row>
    <row r="340" ht="12.75">
      <c r="D340" s="6"/>
    </row>
    <row r="341" ht="12.75">
      <c r="D341" s="6"/>
    </row>
    <row r="342" ht="12.75">
      <c r="D342" s="6"/>
    </row>
    <row r="343" ht="12.75">
      <c r="D343" s="6"/>
    </row>
    <row r="344" ht="12.75">
      <c r="D344" s="6"/>
    </row>
    <row r="345" ht="12.75">
      <c r="D345" s="6"/>
    </row>
    <row r="346" ht="12.75">
      <c r="D346" s="6"/>
    </row>
    <row r="347" ht="12.75">
      <c r="D347" s="6"/>
    </row>
    <row r="348" ht="12.75">
      <c r="D348" s="6"/>
    </row>
    <row r="349" ht="12.75">
      <c r="D349" s="6"/>
    </row>
    <row r="350" ht="12.75">
      <c r="D350" s="6"/>
    </row>
    <row r="351" ht="12.75">
      <c r="D351" s="6"/>
    </row>
    <row r="352" ht="12.75">
      <c r="D352" s="6"/>
    </row>
    <row r="353" ht="12.75">
      <c r="D353" s="6"/>
    </row>
    <row r="354" ht="12.75">
      <c r="D354" s="6"/>
    </row>
    <row r="355" ht="12.75">
      <c r="D355" s="6"/>
    </row>
    <row r="356" ht="12.75">
      <c r="D356" s="6"/>
    </row>
    <row r="357" ht="12.75">
      <c r="D357" s="6"/>
    </row>
    <row r="358" ht="12.75">
      <c r="D358" s="6"/>
    </row>
    <row r="359" ht="12.75">
      <c r="D359" s="6"/>
    </row>
    <row r="360" ht="12.75">
      <c r="D360" s="6"/>
    </row>
    <row r="361" ht="12.75">
      <c r="D361" s="6"/>
    </row>
    <row r="362" ht="12.75">
      <c r="D362" s="6"/>
    </row>
    <row r="363" ht="12.75">
      <c r="D363" s="6"/>
    </row>
    <row r="364" ht="12.75">
      <c r="D364" s="6"/>
    </row>
    <row r="365" ht="12.75">
      <c r="D365" s="6"/>
    </row>
    <row r="366" ht="12.75">
      <c r="D366" s="6"/>
    </row>
    <row r="367" ht="12.75">
      <c r="D367" s="6"/>
    </row>
    <row r="368" ht="12.75">
      <c r="D368" s="6"/>
    </row>
    <row r="369" ht="12.75">
      <c r="D369" s="6"/>
    </row>
    <row r="370" ht="12.75">
      <c r="D370" s="6"/>
    </row>
    <row r="371" ht="12.75">
      <c r="D371" s="6"/>
    </row>
    <row r="372" ht="12.75">
      <c r="D372" s="6"/>
    </row>
    <row r="373" ht="12.75">
      <c r="D373" s="6"/>
    </row>
    <row r="374" ht="12.75">
      <c r="D374" s="6"/>
    </row>
    <row r="375" ht="12.75">
      <c r="D375" s="6"/>
    </row>
    <row r="376" ht="12.75">
      <c r="D376" s="6"/>
    </row>
    <row r="377" ht="12.75">
      <c r="D377" s="6"/>
    </row>
    <row r="378" ht="12.75">
      <c r="D378" s="6"/>
    </row>
    <row r="379" ht="12.75">
      <c r="D379" s="6"/>
    </row>
    <row r="380" ht="12.75">
      <c r="D380" s="6"/>
    </row>
    <row r="381" ht="12.75">
      <c r="D381" s="6"/>
    </row>
    <row r="382" ht="12.75">
      <c r="D382" s="6"/>
    </row>
    <row r="383" ht="12.75">
      <c r="D383" s="6"/>
    </row>
    <row r="384" ht="12.75">
      <c r="D384" s="6"/>
    </row>
    <row r="385" ht="12.75">
      <c r="D385" s="6"/>
    </row>
  </sheetData>
  <sheetProtection/>
  <mergeCells count="6">
    <mergeCell ref="D3:F3"/>
    <mergeCell ref="A5:F5"/>
    <mergeCell ref="A6:C6"/>
    <mergeCell ref="A8:B9"/>
    <mergeCell ref="C8:C9"/>
    <mergeCell ref="D8:F8"/>
  </mergeCells>
  <printOptions horizontalCentered="1"/>
  <pageMargins left="0.5905511811023623" right="0.03937007874015748" top="0.5118110236220472" bottom="0.2362204724409449" header="0.5118110236220472" footer="0.2362204724409449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 Владимирович Орса</cp:lastModifiedBy>
  <cp:lastPrinted>2019-12-05T11:44:45Z</cp:lastPrinted>
  <dcterms:created xsi:type="dcterms:W3CDTF">1996-10-08T23:32:33Z</dcterms:created>
  <dcterms:modified xsi:type="dcterms:W3CDTF">2019-12-09T09:08:13Z</dcterms:modified>
  <cp:category/>
  <cp:version/>
  <cp:contentType/>
  <cp:contentStatus/>
</cp:coreProperties>
</file>