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125" windowHeight="8700" activeTab="0"/>
  </bookViews>
  <sheets>
    <sheet name="Лист1" sheetId="1" r:id="rId1"/>
    <sheet name="Лист1 (2)" sheetId="2" r:id="rId2"/>
    <sheet name="Лист2" sheetId="3" r:id="rId3"/>
    <sheet name="Лист3" sheetId="4" r:id="rId4"/>
  </sheets>
  <definedNames>
    <definedName name="_xlnm.Print_Titles" localSheetId="0">'Лист1'!$3:$5</definedName>
    <definedName name="_xlnm.Print_Titles" localSheetId="1">'Лист1 (2)'!$3:$5</definedName>
    <definedName name="_xlnm.Print_Area" localSheetId="0">'Лист1'!$A$1:$S$65</definedName>
    <definedName name="_xlnm.Print_Area" localSheetId="1">'Лист1 (2)'!$A$1:$R$68</definedName>
  </definedNames>
  <calcPr fullCalcOnLoad="1"/>
</workbook>
</file>

<file path=xl/sharedStrings.xml><?xml version="1.0" encoding="utf-8"?>
<sst xmlns="http://schemas.openxmlformats.org/spreadsheetml/2006/main" count="277" uniqueCount="124">
  <si>
    <t>Направления финансирования</t>
  </si>
  <si>
    <t>Объем финансирования, в млн. рублей</t>
  </si>
  <si>
    <t>Перечень мероприятий</t>
  </si>
  <si>
    <t>Всего</t>
  </si>
  <si>
    <t>в том числе по годам</t>
  </si>
  <si>
    <t>Задача 1. Формирование благоприятной внешней среды развития малого и среднего предпринимательства</t>
  </si>
  <si>
    <t>Информационно- консультационная поддержка</t>
  </si>
  <si>
    <t>ИТОГО</t>
  </si>
  <si>
    <t>Задача 2. Усиление рыночных позиций малого и среднего предпринимательства Республики Карелия, в том числе, осуществляющих внешнеэкономическую деятельность, деятельность в инновационной сфере и  ремесленную деятельность</t>
  </si>
  <si>
    <t>Финансовая поддержка</t>
  </si>
  <si>
    <t>Имущественная поддержка</t>
  </si>
  <si>
    <t>Поддержка в области ремесленной деятельности</t>
  </si>
  <si>
    <t>Поддержка в области инноваций и промышленного производства</t>
  </si>
  <si>
    <t>Показатели результатов</t>
  </si>
  <si>
    <t>поддержка организаций, образующих инфраструктуру поддержки малого и среднего предпринимательства в Республике Карелия, на научно-методическое, информационное, образовательное и консультационное сопровождение начинающих и действующих предпринимателей (проведение семинаров по вопросам развития малого и среднего предпринимательства, проведение исследований по развитию малого и среднего предпринимательства, предоставление консультаций и издание методических материалов по ведению бизнеса)</t>
  </si>
  <si>
    <t>проведение ежегодного регионального конкурса "Лучший предприниматель года" среди субъектов малого и среднего предпринимательства</t>
  </si>
  <si>
    <t>предоставление сотрудникам субъектов малого и среднего предпринимательства, субъектам малого и среднего предпринимательства  сертификатов с целью самостоятельного выбора образовательного учреждения и направления обучения</t>
  </si>
  <si>
    <t>проведение мероприятий, пропагандирующих предпринимательскую деятельность</t>
  </si>
  <si>
    <t xml:space="preserve">Поддержка в области подготовки, переподготовки и повышения квалификации кадров субъектов малого и среднего предпринимательства   
</t>
  </si>
  <si>
    <t>Бюджет РК</t>
  </si>
  <si>
    <t>Федеральный бюджет</t>
  </si>
  <si>
    <t>количество субъектов  малого и среднего предпринимательства, получивших поддержку (единиц)</t>
  </si>
  <si>
    <t>выпуск информационно-аналитического вестника "Малый и средний бизнес Карелии"</t>
  </si>
  <si>
    <t>не менее 6</t>
  </si>
  <si>
    <t>не менее 20</t>
  </si>
  <si>
    <t>не менее 25</t>
  </si>
  <si>
    <t>не менее 30</t>
  </si>
  <si>
    <t>количество проведенных мероприятий (единиц)</t>
  </si>
  <si>
    <t>не менее 2</t>
  </si>
  <si>
    <t>не менее 3</t>
  </si>
  <si>
    <t>ВСЕГО по Задаче 1,                                                                                                                      в том числе:</t>
  </si>
  <si>
    <t>предоставление субсидии на возмещение части процентной ставки по инвестиционным кредитам субъектам малого и среднего предпринимательства</t>
  </si>
  <si>
    <t>гранты начинающим субъектам малого предпринимательства на создание собственного дела</t>
  </si>
  <si>
    <t>проведение семинаров, "круглых столов", конференций, форумов по вопросам деятельности субъектов малого и среднего предпринимательства в инновационной сфере</t>
  </si>
  <si>
    <t>проведение ежегодного регионального конкурса "Лучший инновационный проект" среди субъектов малого и среднего предпринимательства, осуществляющих инновационную деятельность</t>
  </si>
  <si>
    <t>участие Республики Карелия в инновационных выставочно-ярмарочных мероприятиях</t>
  </si>
  <si>
    <t>предоставление субъектам малого и среднего предпринимательства субсидий для оплаты затрат на патентно-лицензионную работу, брендинг и защиту интеллектуальной собственности</t>
  </si>
  <si>
    <t>предоставление субсидий действующим инновационным компаниям</t>
  </si>
  <si>
    <t>положительная динамика</t>
  </si>
  <si>
    <t>Поддержка субъектов малого и среднего предпринимательства, производящих и (или) реализующих товары (работы, услуги), предназначенные для экспорта</t>
  </si>
  <si>
    <r>
      <t>поддержка участия субъектов малого и среднего предпринимательства в зарубежных и российских</t>
    </r>
    <r>
      <rPr>
        <sz val="12"/>
        <color indexed="14"/>
        <rFont val="Times New Roman"/>
        <family val="1"/>
      </rPr>
      <t xml:space="preserve"> </t>
    </r>
    <r>
      <rPr>
        <sz val="12"/>
        <rFont val="Times New Roman"/>
        <family val="1"/>
      </rPr>
      <t>выставочно-ярмарочных мероприятиях;</t>
    </r>
  </si>
  <si>
    <t>ВСЕГО по Задаче 2,                                                                                                                      в том числе:</t>
  </si>
  <si>
    <t>ВСЕГО по ПРОГРАММЕ,                                                                                             в том числе:</t>
  </si>
  <si>
    <t>мероприятия по проведению мастер-классов и повышению квалификации в сфере народно-художественных промыслов и ремесел, по оказанию информационно-консультационной поддержки.</t>
  </si>
  <si>
    <t xml:space="preserve">Создание и обеспечение деятельности регионального центра координации поддержки экспортно-ориентированных субъектов малого и среднего предпринимательства; </t>
  </si>
  <si>
    <t xml:space="preserve">организация участия субъектов малого и среднего предпринимательства Республики Карелия в выставочно-ярмарочных мероприятиях, в том числе в Днях малого бизнеса во Всероссийском выставочном центре
</t>
  </si>
  <si>
    <t xml:space="preserve">обеспечение доступности информации о поддержке малого и среднего предпринимательства на  Интернет-ресурсе "Портал для малого и среднего бизнеса Республики Карелия" (тысяч единиц просмотров) </t>
  </si>
  <si>
    <t>освещение и популяризация предпринимательской деятельности  субъектов  малого и среднего предпринимательства, принявших участие в конкурсе (единиц)</t>
  </si>
  <si>
    <t>обеспечение продвижения товаров и услуг  субъектов  малого и среднего предпринимательства, по средством их участия в выставочно-ярмарочных мероприятиях (количество субъектов малого и среднего предпринимательства единиц)</t>
  </si>
  <si>
    <t>количество субъектов  малого и среднего предпринимательства, повысивших образовательный уровень (единиц)</t>
  </si>
  <si>
    <t>обеспечение доступности кредитных ресурсов для  субъектов  малого и среднего предпринимательства, (количество получивших поддержку единиц)</t>
  </si>
  <si>
    <t>доступность к кредитным ресурсам   субъектов  малого и среднего предпринимательства, (количество получивших поручительство единиц)</t>
  </si>
  <si>
    <t>обеспечение льготных условий начинающим субъектам  малого и среднего предпринимательства (количество получивших поддержку единиц)</t>
  </si>
  <si>
    <t>обеспечение продвижения инновационных товаров и услуг  субъектов  малого и среднего предпринимательства, по средством их участия в выставочно-ярмарочных мероприятиях (количество субъектов малого и среднего предпринимательства единиц)</t>
  </si>
  <si>
    <t>количество инновационных компаний снизивших затраты в связи с производством (реализацией) инновационных работ услуг  (единиц)</t>
  </si>
  <si>
    <t>количество субъектов  малого и среднего предпринимательства, создавших собственное  дело с использованием средств гранта (единиц)</t>
  </si>
  <si>
    <t>освещение и популяризация инновационной деятельности  субъектов  малого и среднего предпринимательства, принявших участие в конкурсе (единиц)</t>
  </si>
  <si>
    <t>количество патентов, полученных субъектами малого и среднего предпринимательства за счет средств субсидии из бюджета РК (единиц)</t>
  </si>
  <si>
    <t>обеспечение доступности информации о поддержке малого и среднего предпринимательства посредством выпуска информационно-аналитического вестника  (количество выпусков в год)</t>
  </si>
  <si>
    <t>формирование Гарантийного фонда ( фонда поручительств) по обязательствам субъектов малого и среднего предпринимательства и организаций инфраструктуры</t>
  </si>
  <si>
    <t>снижение расходов на обучение сотрудников субъектов  малого и среднего предпринимательства, (количество, получивших поддержку единиц)</t>
  </si>
  <si>
    <t>увеличение расходных обязательств муниципальных образований на развитие малого и среднего предпринимательства (уровень софинансирования, процентов)</t>
  </si>
  <si>
    <t xml:space="preserve">поддержка и ведение Интернет-ресурса "Портал для малого и среднего бизнеса Республики Карелия", организация и ведение реестра субъектов малого и среднего предпринимательства - получателей государственной поддержки 
</t>
  </si>
  <si>
    <t>не менее 12</t>
  </si>
  <si>
    <t>реализация массовых программ обучения и повышения квалификации в сферах деятельности, связанных с использованием современных инновационных и информационных технологий управления, развития производства и услуг</t>
  </si>
  <si>
    <t>количество субъектов  малого и среднего повысивших образовательный уровень (единиц)</t>
  </si>
  <si>
    <t>государственная поддержка организации, управляющей деятельностью Бизнес-инкубатора Республики Карелия на развитие процессов бизнес-инкубирования, а также субсидирование части затрат на 1 квадратный метр площади Бизнес-инкубатора, предоставляемой субъектам малого предпринимательства</t>
  </si>
  <si>
    <t>Бюджет Республики Карелия</t>
  </si>
  <si>
    <t>".</t>
  </si>
  <si>
    <t>5. Приложение изложить в следующей редакции:
«Приложение к региональной программе"Развитие малого и среднего предпринимательства
в Республике Карелия на период до 2014 года"
ПЕРЕЧЕНЬ
мероприятий региональной программы
"Развитие малого и среднего предприн</t>
  </si>
  <si>
    <t>поддержка организаций, образующих инфраструктуру поддержки малого и среднего предпринимательства в Республике Карелия, на научно-методическое, информационное, образовательное и консультационное сопровождение начинающих и действующих предпринимателей (пров</t>
  </si>
  <si>
    <t>предоставление субсидий на частичное возмещение затрат субъектам малого и среднего предпринимательства, обеспечивающим софинансирование расходов на обучение своих специалистов в рамках Государственного плана подготовки управленческих кадров для организаци</t>
  </si>
  <si>
    <t>государственная поддержка организации, управляющей деятельностью Бизнес-инкубатора Республики Карелия на развитие процессов бизнес-инкубирования, а также субсидирование части затрат на 1 квадратный метр площади Бизнес-инкубатора, предоставляемой субъектам</t>
  </si>
  <si>
    <t>Предоставление субсидий бюджетам муниципальных образований
для софинансирования муниципальных программ развития малого и среднего предпринимательства, в том числе в монопрофильных территориальных образованиях, определенных нормативными правовыми актами Пр</t>
  </si>
  <si>
    <t>предоставление субсидий бюджетам муниципальных образований для софинансирования муниципальных программ развития малого и среднего предпринимательства, в том числе в монопрофильных территориальных образованиях, определенных нормативными правовыми актами Пр</t>
  </si>
  <si>
    <t>обеспечение благоприятных условий для развития экспортно-ориентированных субъектов малого и среднего предпринимательства (увеличение количества субъектов малого и среднего предпринимательства получивших поддержку по отношению к предыдущему периоду, процен</t>
  </si>
  <si>
    <t>субсидирование части затрат, связанных с уплатой процентов по кредитам, привлеченным на срок не более 3 лет в российских кредитных организациях субъектами малого и среднего предпринимательства, производящими и реализующими товары (работы, услуги), предназ</t>
  </si>
  <si>
    <t>субсидирование части затрат субъектов малого и среднего предпринимательства, связанных с оплатой услуг по выполнению обязательных требований законодательства Российской Федерации и (или) законодательства страны-импортера, являющихся необходимыми для экспо</t>
  </si>
  <si>
    <t>реализация мероприятий, направленных на поддержку малых и средних предприятий в условиях вступления России во Всемирную торговую организацию: реализация специальных программ обучения для субъектов малого и среднего предпринимательства, организаций инфраст</t>
  </si>
  <si>
    <t>мероприятия</t>
  </si>
  <si>
    <t>субсидии</t>
  </si>
  <si>
    <t xml:space="preserve">Предоставление субсидий бюджетам муниципальных образований для софинансирования муниципальных программ развития малого и среднего предпринимательства, в том числе в монопрофильных территориальных образованиях, согласно перечням моногородов, утвержденным Правительственной комиссией по повышению устойчивости развития российской экономики или Правительственной комиссией по экономическому развитию и интеграции </t>
  </si>
  <si>
    <t xml:space="preserve">предоставление субсидий бюджетам муниципальных образований для софинансирования муниципальных программ развития малого и среднего предпринимательства, в том числе в монопрофильных территориальных образованиях, согласно перечням моногородов, утвержденным Правительственной комиссией по повышению устойчивости развития российской экономики или Правительственной комиссией по экономическому развитию и интеграции </t>
  </si>
  <si>
    <t>ПЕРЕЧЕНЬ
мероприятий региональной программы
"Развитие малого и среднего предпринимательства
в Республике Карелия на период до 2014 года"</t>
  </si>
  <si>
    <t xml:space="preserve">гранты начинающим субъектам малого предпринимательства на создание собственного дела - субсидии индивидуальным предпринимателям и юридическим лицам - производителям товаров, работ и услуг, предоставляемые на безвозмездной и безвозвратной основе на условиях долевого финансирования целевых расходов по регистрации юридического лица или индивидуального предпринимателя, расходов, связанных с началом предпринимательской деятельности </t>
  </si>
  <si>
    <t>всего</t>
  </si>
  <si>
    <t>количество субъектов  малого и среднего предпринима-тельства, получивших поддержку (единиц)</t>
  </si>
  <si>
    <t>бюджет Респуб-лики Карелия</t>
  </si>
  <si>
    <t>феде-ральный бюджет</t>
  </si>
  <si>
    <t>обеспечение доступности информации о поддержке малого и среднего предпринима-тельства посредством выпуска информационно-аналитического вестника  (количество выпусков в год)</t>
  </si>
  <si>
    <t>поло-житель-ная дина-мика</t>
  </si>
  <si>
    <t>освещение и популяризация предпринима-тельской деятельности  субъектов  малого и среднего предпринима-тельства, принявших участие в конкурсе (единиц)</t>
  </si>
  <si>
    <t xml:space="preserve">бюджет Респуб-лики Карелия </t>
  </si>
  <si>
    <t>количество субъектов  малого и среднего предпринима-тельства, повысивших образовательный уровень (единиц)</t>
  </si>
  <si>
    <t>бюджет Республики Карелия</t>
  </si>
  <si>
    <t>количество субъектов  малого и среднего предпринима-тельства, создавших собственное  дело с использованием средств гранта (единиц)</t>
  </si>
  <si>
    <t>мероприятия по проведению мастер-классов и повышению квалификации в сфере народно-художественных промыслов и ремесел, по оказанию информационно-консультационной поддержки</t>
  </si>
  <si>
    <t>освещение и популяризация инновационной деятельности  субъектов  малого и среднего предпринима-тельства, принявших участие в конкурсе (единиц)</t>
  </si>
  <si>
    <t>реализация мероприятий, направленных на поддержку малых и средних предприятий в условиях вступления России во Всемирную торговую организацию: реализация специальных программ обучения для субъектов малого и среднего предпринимательства, организаций инфраструктуры поддержки малого и среднего предпринимательства и представителей органов власти с целью повышения их квалификации, в том числе по вопросам внедрения международной системы стандартов качества ИСО (семинары, "круглые столы", издание пособий и тому подобное)</t>
  </si>
  <si>
    <t>федеральный бюджет</t>
  </si>
  <si>
    <t>Объем финансирования, млн. рублей</t>
  </si>
  <si>
    <t xml:space="preserve">поддержка и ведение интернет-ресурса "Портал для малого и среднего бизнеса Республики Карелия", организация и ведение реестра субъектов малого и среднего предпринимательства - получателей государственной поддержки 
</t>
  </si>
  <si>
    <t xml:space="preserve">обеспечение доступности информации о поддержке малого и среднего предпринима-тельства на  интернет-ресурсе "Портал для малого и среднего бизнеса Республики Карелия" (тысяч единиц просмотров) </t>
  </si>
  <si>
    <t>количество субъектов  малого и среднего предпринима- тельства, повысивших образовательный уровень (единиц)</t>
  </si>
  <si>
    <t>ВСЕГО по задаче 1,                                                                                                                      в том числе</t>
  </si>
  <si>
    <t>формирование Гарантийного фонда (фонда поручительств) по обязательствам субъектов малого и среднего предпринимательства и организаций инфраструктуры</t>
  </si>
  <si>
    <t>количество патентов, полученных субъектами малого и среднего предпринима-тельства за счет средств субсидии из бюджета Республики Карелия (единиц)</t>
  </si>
  <si>
    <t>ВСЕГО по задаче 2,                                                                                                                      в том числе</t>
  </si>
  <si>
    <t>ВСЕГО по Программе,                                                                                             в том числе</t>
  </si>
  <si>
    <r>
      <rPr>
        <sz val="14"/>
        <rFont val="Times New Roman"/>
        <family val="1"/>
      </rPr>
      <t>"Приложение к Программе</t>
    </r>
    <r>
      <rPr>
        <sz val="12"/>
        <rFont val="Times New Roman"/>
        <family val="1"/>
      </rPr>
      <t xml:space="preserve">
</t>
    </r>
  </si>
  <si>
    <t>обеспечение продвижения товаров и услуг  субъектов  малого и среднего предпринима-тельства посредством их участия в выставочно-ярмарочных мероприятиях; количество субъектов малого и среднего предпринима-тельства (единиц)</t>
  </si>
  <si>
    <t>снижение расходов на обучение сотрудников субъектов  малого и среднего предпринима-тельства; количество, получивших поддержку (единиц)</t>
  </si>
  <si>
    <t>Задача 2. Усиление рыночных позиций малого и среднего предпринимательства Республики Карелия, в том числе осуществляющих внешнеэкономическую деятельность, деятельность в инновационной сфере и  ремесленную деятельность</t>
  </si>
  <si>
    <t>обеспечение льготных условий начинающим субъектам  малого и среднего предпринима-тельства; количество получивших поддержку (единиц)</t>
  </si>
  <si>
    <t>обеспечение продвижения инновационных товаров и услуг  субъектов  малого и среднего предпринима-тельства посредством их участия в выставочно-ярмарочных мероприятиях; количество субъектов малого и среднего предпринима-тельства (единиц)</t>
  </si>
  <si>
    <t>увеличение расходных обязательств муниципальных образований на развитие малого             и среднего предпринима-тельства;  уровень софинансирования (процентов)</t>
  </si>
  <si>
    <t>предоставление субсидий на частичное возмещение затрат субъектам малого и среднего предпринимательства, обеспечивающим софинансирование расходов на обучение своих специалистов в рамках Государственного плана подготовки управленческих кадров для организаций народного хозяйства Российской Федерации в 2007/08-2014/15 учебных годах</t>
  </si>
  <si>
    <t>не менее 15</t>
  </si>
  <si>
    <t>обеспечение доступности кредитных ресурсов для  субъектов  малого и среднего предпринима-тельства; количество получивших поддержку (единиц)</t>
  </si>
  <si>
    <t>доступность  кредитных ресурсов   субъектам малого и среднего предпринима-тельства; количество получивших поручительство (единиц)</t>
  </si>
  <si>
    <t>предоставление субсидий действующим инновационным компаниям - субсидии юридическим лицам - субъектам малого и среднего предпринимательства в целях возмещения затрат или недополученных доходов в связи с производством (реализацией) товаров, выполнением работ, оказанием услуг, связанных с осуществлением предпринимательской деятельности</t>
  </si>
  <si>
    <t>количество инновационных компаний снизивших затраты в связи с производством (реализацией) инновационных работ, услуг  (единиц)</t>
  </si>
  <si>
    <t>создание и обеспечение деятельности регионального центра координации поддержки экспортно ориентированных субъектов малого и среднего предпринимательства;                          субсидирование части затрат, связанных с уплатой процентов по кредитам, привлеченным на срок не более 3 лет в российских кредитных организациях субъектами малого и среднего предпринимательства, производящими и реализующими товары (работы, услуги), предназначенные для экспорта;   субсидирование части затрат субъектов малого и среднего предпринимательства, связанных с оплатой услуг по выполнению обязательных требований законодательства Российской Федерации и (или) законодательства страны-импортера, являющихся необходимыми для экспорта товаров (работ, услуг), в том числе работ по сертификации, регистрации или другим формам подтверждения соответствия; поддержка участия субъектов малого и среднего предпринимательства в зарубежных и российских выставочно-ярмарочных мероприятиях;</t>
  </si>
  <si>
    <t>обеспечение благоприятных условий для развития экспортно ориентированных субъектов малого и среднего предпринима-тельства; увеличение количества субъектов малого и среднего предпринима-тельства, получивших поддержку по отношению к предыдущему периоду (процентов)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</si>
</sst>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sz val="12"/>
      <color indexed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medium"/>
      <right style="thin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64" fontId="2" fillId="33" borderId="12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35" borderId="10" xfId="0" applyFont="1" applyFill="1" applyBorder="1" applyAlignment="1">
      <alignment horizontal="center" vertical="center" wrapText="1"/>
    </xf>
    <xf numFmtId="164" fontId="2" fillId="35" borderId="10" xfId="0" applyNumberFormat="1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justify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164" fontId="2" fillId="36" borderId="10" xfId="0" applyNumberFormat="1" applyFont="1" applyFill="1" applyBorder="1" applyAlignment="1">
      <alignment horizontal="center" vertical="center" wrapText="1"/>
    </xf>
    <xf numFmtId="164" fontId="2" fillId="36" borderId="22" xfId="0" applyNumberFormat="1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justify" vertical="center" wrapText="1"/>
    </xf>
    <xf numFmtId="0" fontId="2" fillId="36" borderId="23" xfId="0" applyFont="1" applyFill="1" applyBorder="1" applyAlignment="1">
      <alignment horizontal="justify" vertical="center" wrapText="1"/>
    </xf>
    <xf numFmtId="0" fontId="2" fillId="36" borderId="19" xfId="0" applyFont="1" applyFill="1" applyBorder="1" applyAlignment="1">
      <alignment horizontal="justify" vertical="center" wrapText="1"/>
    </xf>
    <xf numFmtId="0" fontId="2" fillId="36" borderId="20" xfId="0" applyFont="1" applyFill="1" applyBorder="1" applyAlignment="1">
      <alignment horizontal="justify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justify" vertical="center" wrapText="1"/>
    </xf>
    <xf numFmtId="0" fontId="2" fillId="35" borderId="20" xfId="0" applyFont="1" applyFill="1" applyBorder="1" applyAlignment="1">
      <alignment horizontal="justify" vertical="center" wrapText="1"/>
    </xf>
    <xf numFmtId="164" fontId="2" fillId="36" borderId="12" xfId="0" applyNumberFormat="1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vertical="center"/>
    </xf>
    <xf numFmtId="0" fontId="2" fillId="35" borderId="26" xfId="0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vertical="center"/>
    </xf>
    <xf numFmtId="0" fontId="2" fillId="35" borderId="23" xfId="0" applyFont="1" applyFill="1" applyBorder="1" applyAlignment="1">
      <alignment vertical="center"/>
    </xf>
    <xf numFmtId="0" fontId="2" fillId="35" borderId="0" xfId="0" applyFont="1" applyFill="1" applyBorder="1" applyAlignment="1">
      <alignment vertical="center"/>
    </xf>
    <xf numFmtId="0" fontId="2" fillId="35" borderId="27" xfId="0" applyFont="1" applyFill="1" applyBorder="1" applyAlignment="1">
      <alignment vertical="center"/>
    </xf>
    <xf numFmtId="0" fontId="2" fillId="36" borderId="17" xfId="0" applyFont="1" applyFill="1" applyBorder="1" applyAlignment="1">
      <alignment vertical="center"/>
    </xf>
    <xf numFmtId="164" fontId="2" fillId="36" borderId="18" xfId="0" applyNumberFormat="1" applyFont="1" applyFill="1" applyBorder="1" applyAlignment="1">
      <alignment vertical="center"/>
    </xf>
    <xf numFmtId="0" fontId="2" fillId="36" borderId="18" xfId="0" applyFont="1" applyFill="1" applyBorder="1" applyAlignment="1">
      <alignment vertical="center"/>
    </xf>
    <xf numFmtId="0" fontId="2" fillId="36" borderId="26" xfId="0" applyFont="1" applyFill="1" applyBorder="1" applyAlignment="1">
      <alignment vertical="center"/>
    </xf>
    <xf numFmtId="0" fontId="2" fillId="36" borderId="0" xfId="0" applyFont="1" applyFill="1" applyBorder="1" applyAlignment="1">
      <alignment vertical="center"/>
    </xf>
    <xf numFmtId="0" fontId="2" fillId="36" borderId="27" xfId="0" applyFont="1" applyFill="1" applyBorder="1" applyAlignment="1">
      <alignment vertical="center"/>
    </xf>
    <xf numFmtId="0" fontId="2" fillId="36" borderId="20" xfId="0" applyFont="1" applyFill="1" applyBorder="1" applyAlignment="1">
      <alignment vertical="center"/>
    </xf>
    <xf numFmtId="0" fontId="2" fillId="36" borderId="25" xfId="0" applyFont="1" applyFill="1" applyBorder="1" applyAlignment="1">
      <alignment vertical="center"/>
    </xf>
    <xf numFmtId="0" fontId="2" fillId="35" borderId="18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vertical="center"/>
    </xf>
    <xf numFmtId="0" fontId="2" fillId="35" borderId="25" xfId="0" applyFont="1" applyFill="1" applyBorder="1" applyAlignment="1">
      <alignment vertical="center"/>
    </xf>
    <xf numFmtId="164" fontId="5" fillId="37" borderId="28" xfId="0" applyNumberFormat="1" applyFont="1" applyFill="1" applyBorder="1" applyAlignment="1">
      <alignment horizontal="center" vertical="center" wrapText="1"/>
    </xf>
    <xf numFmtId="0" fontId="2" fillId="37" borderId="29" xfId="0" applyFont="1" applyFill="1" applyBorder="1" applyAlignment="1">
      <alignment horizontal="center" vertical="center" wrapText="1"/>
    </xf>
    <xf numFmtId="0" fontId="2" fillId="37" borderId="30" xfId="0" applyFont="1" applyFill="1" applyBorder="1" applyAlignment="1">
      <alignment/>
    </xf>
    <xf numFmtId="164" fontId="2" fillId="37" borderId="13" xfId="0" applyNumberFormat="1" applyFont="1" applyFill="1" applyBorder="1" applyAlignment="1">
      <alignment horizontal="center" vertical="center" wrapText="1"/>
    </xf>
    <xf numFmtId="164" fontId="2" fillId="37" borderId="0" xfId="0" applyNumberFormat="1" applyFont="1" applyFill="1" applyBorder="1" applyAlignment="1">
      <alignment horizontal="center" vertical="center" wrapText="1"/>
    </xf>
    <xf numFmtId="0" fontId="2" fillId="37" borderId="0" xfId="0" applyFont="1" applyFill="1" applyBorder="1" applyAlignment="1">
      <alignment horizontal="center" vertical="center" wrapText="1"/>
    </xf>
    <xf numFmtId="0" fontId="2" fillId="37" borderId="27" xfId="0" applyFont="1" applyFill="1" applyBorder="1" applyAlignment="1">
      <alignment/>
    </xf>
    <xf numFmtId="164" fontId="2" fillId="37" borderId="31" xfId="0" applyNumberFormat="1" applyFont="1" applyFill="1" applyBorder="1" applyAlignment="1">
      <alignment horizontal="center" vertical="center" wrapText="1"/>
    </xf>
    <xf numFmtId="0" fontId="2" fillId="37" borderId="32" xfId="0" applyFont="1" applyFill="1" applyBorder="1" applyAlignment="1">
      <alignment horizontal="center" vertical="center" wrapText="1"/>
    </xf>
    <xf numFmtId="0" fontId="2" fillId="37" borderId="33" xfId="0" applyFont="1" applyFill="1" applyBorder="1" applyAlignment="1">
      <alignment/>
    </xf>
    <xf numFmtId="165" fontId="2" fillId="33" borderId="13" xfId="0" applyNumberFormat="1" applyFont="1" applyFill="1" applyBorder="1" applyAlignment="1">
      <alignment horizontal="center" vertical="center" wrapText="1"/>
    </xf>
    <xf numFmtId="165" fontId="2" fillId="0" borderId="13" xfId="0" applyNumberFormat="1" applyFont="1" applyBorder="1" applyAlignment="1">
      <alignment horizontal="center" vertical="center" wrapText="1"/>
    </xf>
    <xf numFmtId="165" fontId="2" fillId="34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5" fontId="2" fillId="35" borderId="10" xfId="0" applyNumberFormat="1" applyFont="1" applyFill="1" applyBorder="1" applyAlignment="1">
      <alignment horizontal="center" vertical="center" wrapText="1"/>
    </xf>
    <xf numFmtId="165" fontId="2" fillId="35" borderId="2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164" fontId="2" fillId="38" borderId="10" xfId="0" applyNumberFormat="1" applyFont="1" applyFill="1" applyBorder="1" applyAlignment="1">
      <alignment horizontal="center" vertical="center" wrapText="1"/>
    </xf>
    <xf numFmtId="164" fontId="2" fillId="38" borderId="12" xfId="0" applyNumberFormat="1" applyFont="1" applyFill="1" applyBorder="1" applyAlignment="1">
      <alignment horizontal="center" vertical="center" wrapText="1"/>
    </xf>
    <xf numFmtId="0" fontId="2" fillId="38" borderId="13" xfId="0" applyFont="1" applyFill="1" applyBorder="1" applyAlignment="1">
      <alignment horizontal="center" vertical="center" wrapText="1"/>
    </xf>
    <xf numFmtId="165" fontId="2" fillId="38" borderId="13" xfId="0" applyNumberFormat="1" applyFont="1" applyFill="1" applyBorder="1" applyAlignment="1">
      <alignment horizontal="center" vertical="center" wrapText="1"/>
    </xf>
    <xf numFmtId="165" fontId="2" fillId="38" borderId="10" xfId="0" applyNumberFormat="1" applyFont="1" applyFill="1" applyBorder="1" applyAlignment="1">
      <alignment horizontal="center" vertical="center" wrapText="1"/>
    </xf>
    <xf numFmtId="164" fontId="5" fillId="38" borderId="28" xfId="0" applyNumberFormat="1" applyFont="1" applyFill="1" applyBorder="1" applyAlignment="1">
      <alignment horizontal="center" vertical="center" wrapText="1"/>
    </xf>
    <xf numFmtId="164" fontId="2" fillId="38" borderId="13" xfId="0" applyNumberFormat="1" applyFont="1" applyFill="1" applyBorder="1" applyAlignment="1">
      <alignment horizontal="center" vertical="center" wrapText="1"/>
    </xf>
    <xf numFmtId="164" fontId="2" fillId="38" borderId="31" xfId="0" applyNumberFormat="1" applyFont="1" applyFill="1" applyBorder="1" applyAlignment="1">
      <alignment horizontal="center" vertical="center" wrapText="1"/>
    </xf>
    <xf numFmtId="0" fontId="0" fillId="38" borderId="0" xfId="0" applyFill="1" applyAlignment="1">
      <alignment horizontal="center" vertical="center" wrapText="1"/>
    </xf>
    <xf numFmtId="0" fontId="0" fillId="38" borderId="0" xfId="0" applyFill="1" applyAlignment="1">
      <alignment/>
    </xf>
    <xf numFmtId="0" fontId="2" fillId="39" borderId="10" xfId="0" applyFont="1" applyFill="1" applyBorder="1" applyAlignment="1">
      <alignment horizontal="center" vertical="center" wrapText="1"/>
    </xf>
    <xf numFmtId="0" fontId="0" fillId="39" borderId="0" xfId="0" applyFill="1" applyAlignment="1">
      <alignment vertical="center"/>
    </xf>
    <xf numFmtId="0" fontId="2" fillId="40" borderId="10" xfId="0" applyFont="1" applyFill="1" applyBorder="1" applyAlignment="1">
      <alignment horizontal="center" vertical="center" wrapText="1"/>
    </xf>
    <xf numFmtId="164" fontId="2" fillId="40" borderId="10" xfId="0" applyNumberFormat="1" applyFont="1" applyFill="1" applyBorder="1" applyAlignment="1">
      <alignment horizontal="center" vertical="center" wrapText="1"/>
    </xf>
    <xf numFmtId="0" fontId="0" fillId="40" borderId="0" xfId="0" applyFill="1" applyAlignment="1">
      <alignment vertical="center"/>
    </xf>
    <xf numFmtId="0" fontId="2" fillId="40" borderId="13" xfId="0" applyFont="1" applyFill="1" applyBorder="1" applyAlignment="1">
      <alignment horizontal="center" vertical="center" wrapText="1"/>
    </xf>
    <xf numFmtId="0" fontId="2" fillId="40" borderId="0" xfId="0" applyFont="1" applyFill="1" applyBorder="1" applyAlignment="1">
      <alignment horizontal="center" vertical="center" wrapText="1"/>
    </xf>
    <xf numFmtId="0" fontId="2" fillId="40" borderId="13" xfId="0" applyFont="1" applyFill="1" applyBorder="1" applyAlignment="1">
      <alignment horizontal="center" vertical="center"/>
    </xf>
    <xf numFmtId="0" fontId="2" fillId="40" borderId="34" xfId="0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vertical="center"/>
    </xf>
    <xf numFmtId="0" fontId="2" fillId="40" borderId="11" xfId="0" applyFont="1" applyFill="1" applyBorder="1" applyAlignment="1">
      <alignment horizontal="center" vertical="center" wrapText="1"/>
    </xf>
    <xf numFmtId="0" fontId="2" fillId="40" borderId="12" xfId="0" applyFont="1" applyFill="1" applyBorder="1" applyAlignment="1">
      <alignment horizontal="center" vertical="center" wrapText="1"/>
    </xf>
    <xf numFmtId="0" fontId="2" fillId="40" borderId="15" xfId="0" applyFont="1" applyFill="1" applyBorder="1" applyAlignment="1">
      <alignment horizontal="justify" vertical="center" wrapText="1"/>
    </xf>
    <xf numFmtId="0" fontId="2" fillId="40" borderId="35" xfId="0" applyFont="1" applyFill="1" applyBorder="1" applyAlignment="1">
      <alignment horizontal="center" vertical="center" wrapText="1"/>
    </xf>
    <xf numFmtId="165" fontId="2" fillId="40" borderId="10" xfId="0" applyNumberFormat="1" applyFont="1" applyFill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center" wrapText="1"/>
    </xf>
    <xf numFmtId="0" fontId="0" fillId="41" borderId="0" xfId="0" applyFill="1" applyAlignment="1">
      <alignment vertical="center"/>
    </xf>
    <xf numFmtId="0" fontId="2" fillId="40" borderId="24" xfId="0" applyFont="1" applyFill="1" applyBorder="1" applyAlignment="1">
      <alignment vertical="center" wrapText="1"/>
    </xf>
    <xf numFmtId="0" fontId="2" fillId="40" borderId="11" xfId="0" applyFont="1" applyFill="1" applyBorder="1" applyAlignment="1">
      <alignment vertical="center"/>
    </xf>
    <xf numFmtId="0" fontId="2" fillId="39" borderId="10" xfId="0" applyFont="1" applyFill="1" applyBorder="1" applyAlignment="1">
      <alignment vertical="center"/>
    </xf>
    <xf numFmtId="0" fontId="2" fillId="39" borderId="11" xfId="0" applyFont="1" applyFill="1" applyBorder="1" applyAlignment="1">
      <alignment vertical="center"/>
    </xf>
    <xf numFmtId="0" fontId="2" fillId="41" borderId="10" xfId="0" applyFont="1" applyFill="1" applyBorder="1" applyAlignment="1">
      <alignment vertical="center"/>
    </xf>
    <xf numFmtId="0" fontId="2" fillId="41" borderId="11" xfId="0" applyFont="1" applyFill="1" applyBorder="1" applyAlignment="1">
      <alignment vertical="center"/>
    </xf>
    <xf numFmtId="0" fontId="2" fillId="41" borderId="16" xfId="0" applyFont="1" applyFill="1" applyBorder="1" applyAlignment="1">
      <alignment horizontal="center" vertical="center" wrapText="1"/>
    </xf>
    <xf numFmtId="0" fontId="0" fillId="41" borderId="0" xfId="0" applyFill="1" applyAlignment="1">
      <alignment/>
    </xf>
    <xf numFmtId="0" fontId="2" fillId="41" borderId="13" xfId="0" applyFont="1" applyFill="1" applyBorder="1" applyAlignment="1">
      <alignment horizontal="center" vertical="center" wrapText="1"/>
    </xf>
    <xf numFmtId="0" fontId="2" fillId="41" borderId="12" xfId="0" applyFont="1" applyFill="1" applyBorder="1" applyAlignment="1">
      <alignment horizontal="justify" vertical="center" wrapText="1"/>
    </xf>
    <xf numFmtId="0" fontId="2" fillId="41" borderId="12" xfId="0" applyFont="1" applyFill="1" applyBorder="1" applyAlignment="1">
      <alignment horizontal="center" vertical="center" wrapText="1"/>
    </xf>
    <xf numFmtId="0" fontId="2" fillId="41" borderId="12" xfId="0" applyFont="1" applyFill="1" applyBorder="1" applyAlignment="1">
      <alignment vertical="center"/>
    </xf>
    <xf numFmtId="0" fontId="2" fillId="41" borderId="36" xfId="0" applyFont="1" applyFill="1" applyBorder="1" applyAlignment="1">
      <alignment vertical="center"/>
    </xf>
    <xf numFmtId="0" fontId="2" fillId="42" borderId="10" xfId="0" applyFont="1" applyFill="1" applyBorder="1" applyAlignment="1">
      <alignment horizontal="center" vertical="center" wrapText="1"/>
    </xf>
    <xf numFmtId="164" fontId="2" fillId="42" borderId="10" xfId="0" applyNumberFormat="1" applyFont="1" applyFill="1" applyBorder="1" applyAlignment="1">
      <alignment horizontal="center" vertical="center" wrapText="1"/>
    </xf>
    <xf numFmtId="164" fontId="2" fillId="42" borderId="12" xfId="0" applyNumberFormat="1" applyFont="1" applyFill="1" applyBorder="1" applyAlignment="1">
      <alignment horizontal="center" vertical="center" wrapText="1"/>
    </xf>
    <xf numFmtId="0" fontId="2" fillId="42" borderId="13" xfId="0" applyFont="1" applyFill="1" applyBorder="1" applyAlignment="1">
      <alignment horizontal="center" vertical="center" wrapText="1"/>
    </xf>
    <xf numFmtId="0" fontId="2" fillId="42" borderId="12" xfId="0" applyFont="1" applyFill="1" applyBorder="1" applyAlignment="1">
      <alignment horizontal="center" vertical="center" wrapText="1"/>
    </xf>
    <xf numFmtId="165" fontId="2" fillId="42" borderId="13" xfId="0" applyNumberFormat="1" applyFont="1" applyFill="1" applyBorder="1" applyAlignment="1">
      <alignment horizontal="center" vertical="center" wrapText="1"/>
    </xf>
    <xf numFmtId="165" fontId="2" fillId="42" borderId="10" xfId="0" applyNumberFormat="1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vertical="center"/>
    </xf>
    <xf numFmtId="164" fontId="5" fillId="42" borderId="28" xfId="0" applyNumberFormat="1" applyFont="1" applyFill="1" applyBorder="1" applyAlignment="1">
      <alignment horizontal="center" vertical="center" wrapText="1"/>
    </xf>
    <xf numFmtId="164" fontId="2" fillId="42" borderId="13" xfId="0" applyNumberFormat="1" applyFont="1" applyFill="1" applyBorder="1" applyAlignment="1">
      <alignment horizontal="center" vertical="center" wrapText="1"/>
    </xf>
    <xf numFmtId="164" fontId="2" fillId="42" borderId="31" xfId="0" applyNumberFormat="1" applyFont="1" applyFill="1" applyBorder="1" applyAlignment="1">
      <alignment horizontal="center" vertical="center" wrapText="1"/>
    </xf>
    <xf numFmtId="0" fontId="0" fillId="42" borderId="0" xfId="0" applyFill="1" applyAlignment="1">
      <alignment horizontal="center" vertical="center" wrapText="1"/>
    </xf>
    <xf numFmtId="164" fontId="0" fillId="42" borderId="0" xfId="0" applyNumberFormat="1" applyFill="1" applyAlignment="1">
      <alignment horizontal="center" vertical="center" wrapText="1"/>
    </xf>
    <xf numFmtId="0" fontId="0" fillId="42" borderId="0" xfId="0" applyFill="1" applyAlignment="1">
      <alignment/>
    </xf>
    <xf numFmtId="164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/>
    </xf>
    <xf numFmtId="165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164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43" borderId="0" xfId="0" applyFill="1" applyAlignment="1">
      <alignment/>
    </xf>
    <xf numFmtId="2" fontId="2" fillId="0" borderId="10" xfId="0" applyNumberFormat="1" applyFont="1" applyFill="1" applyBorder="1" applyAlignment="1">
      <alignment horizontal="center" vertical="top" wrapText="1"/>
    </xf>
    <xf numFmtId="164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justify" vertical="center" wrapText="1"/>
    </xf>
    <xf numFmtId="0" fontId="2" fillId="44" borderId="10" xfId="0" applyFont="1" applyFill="1" applyBorder="1" applyAlignment="1">
      <alignment horizontal="center" vertical="top" wrapText="1"/>
    </xf>
    <xf numFmtId="164" fontId="2" fillId="44" borderId="10" xfId="0" applyNumberFormat="1" applyFont="1" applyFill="1" applyBorder="1" applyAlignment="1">
      <alignment horizontal="center" vertical="top" wrapText="1"/>
    </xf>
    <xf numFmtId="0" fontId="2" fillId="44" borderId="10" xfId="0" applyFont="1" applyFill="1" applyBorder="1" applyAlignment="1">
      <alignment horizontal="center" vertical="top"/>
    </xf>
    <xf numFmtId="0" fontId="2" fillId="44" borderId="10" xfId="0" applyFont="1" applyFill="1" applyBorder="1" applyAlignment="1">
      <alignment horizontal="center" vertical="top" wrapText="1"/>
    </xf>
    <xf numFmtId="0" fontId="2" fillId="44" borderId="10" xfId="0" applyFont="1" applyFill="1" applyBorder="1" applyAlignment="1">
      <alignment vertical="center"/>
    </xf>
    <xf numFmtId="0" fontId="2" fillId="44" borderId="10" xfId="0" applyFont="1" applyFill="1" applyBorder="1" applyAlignment="1">
      <alignment horizontal="center" vertical="center" wrapText="1"/>
    </xf>
    <xf numFmtId="0" fontId="0" fillId="44" borderId="0" xfId="0" applyFill="1" applyAlignment="1">
      <alignment horizontal="center" vertical="center" wrapText="1"/>
    </xf>
    <xf numFmtId="0" fontId="0" fillId="44" borderId="0" xfId="0" applyFill="1" applyAlignment="1">
      <alignment/>
    </xf>
    <xf numFmtId="165" fontId="2" fillId="44" borderId="10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44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44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2" fillId="44" borderId="12" xfId="0" applyFont="1" applyFill="1" applyBorder="1" applyAlignment="1">
      <alignment horizontal="center" vertical="top" wrapText="1"/>
    </xf>
    <xf numFmtId="0" fontId="2" fillId="44" borderId="16" xfId="0" applyFont="1" applyFill="1" applyBorder="1" applyAlignment="1">
      <alignment horizontal="center" vertical="top" wrapText="1"/>
    </xf>
    <xf numFmtId="0" fontId="2" fillId="44" borderId="1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/>
    </xf>
    <xf numFmtId="0" fontId="2" fillId="0" borderId="0" xfId="0" applyFont="1" applyAlignment="1">
      <alignment horizontal="right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/>
    </xf>
    <xf numFmtId="0" fontId="2" fillId="44" borderId="10" xfId="0" applyFont="1" applyFill="1" applyBorder="1" applyAlignment="1">
      <alignment vertical="top"/>
    </xf>
    <xf numFmtId="0" fontId="2" fillId="0" borderId="0" xfId="0" applyFont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2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0" fillId="0" borderId="14" xfId="0" applyBorder="1" applyAlignment="1">
      <alignment/>
    </xf>
    <xf numFmtId="0" fontId="2" fillId="0" borderId="42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15" xfId="0" applyBorder="1" applyAlignment="1">
      <alignment/>
    </xf>
    <xf numFmtId="0" fontId="2" fillId="0" borderId="4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43" borderId="17" xfId="0" applyFont="1" applyFill="1" applyBorder="1" applyAlignment="1">
      <alignment horizontal="center" vertical="center" wrapText="1"/>
    </xf>
    <xf numFmtId="0" fontId="2" fillId="43" borderId="44" xfId="0" applyFont="1" applyFill="1" applyBorder="1" applyAlignment="1">
      <alignment horizontal="center" vertical="center" wrapText="1"/>
    </xf>
    <xf numFmtId="0" fontId="2" fillId="43" borderId="19" xfId="0" applyFont="1" applyFill="1" applyBorder="1" applyAlignment="1">
      <alignment horizontal="center" vertical="center" wrapText="1"/>
    </xf>
    <xf numFmtId="0" fontId="2" fillId="43" borderId="45" xfId="0" applyFont="1" applyFill="1" applyBorder="1" applyAlignment="1">
      <alignment horizontal="center" vertical="center" wrapText="1"/>
    </xf>
    <xf numFmtId="0" fontId="0" fillId="0" borderId="46" xfId="0" applyBorder="1" applyAlignment="1">
      <alignment/>
    </xf>
    <xf numFmtId="0" fontId="2" fillId="36" borderId="47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2" fillId="41" borderId="47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43" borderId="12" xfId="0" applyFont="1" applyFill="1" applyBorder="1" applyAlignment="1">
      <alignment horizontal="center" vertical="center"/>
    </xf>
    <xf numFmtId="0" fontId="2" fillId="43" borderId="13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/>
    </xf>
    <xf numFmtId="0" fontId="2" fillId="0" borderId="34" xfId="0" applyFont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 wrapText="1"/>
    </xf>
    <xf numFmtId="0" fontId="2" fillId="35" borderId="39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35" borderId="38" xfId="0" applyFont="1" applyFill="1" applyBorder="1" applyAlignment="1">
      <alignment horizontal="center" vertical="center" wrapText="1"/>
    </xf>
    <xf numFmtId="0" fontId="2" fillId="41" borderId="35" xfId="0" applyFont="1" applyFill="1" applyBorder="1" applyAlignment="1">
      <alignment horizontal="center" vertical="center" wrapText="1"/>
    </xf>
    <xf numFmtId="0" fontId="2" fillId="41" borderId="46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43" borderId="16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43" borderId="12" xfId="0" applyFont="1" applyFill="1" applyBorder="1" applyAlignment="1">
      <alignment horizontal="center" vertical="center" wrapText="1"/>
    </xf>
    <xf numFmtId="0" fontId="2" fillId="43" borderId="13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2" fillId="35" borderId="35" xfId="0" applyFont="1" applyFill="1" applyBorder="1" applyAlignment="1">
      <alignment horizontal="center" vertical="center" wrapText="1"/>
    </xf>
    <xf numFmtId="0" fontId="2" fillId="35" borderId="46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center" vertical="center" wrapText="1"/>
    </xf>
    <xf numFmtId="0" fontId="2" fillId="38" borderId="13" xfId="0" applyFont="1" applyFill="1" applyBorder="1" applyAlignment="1">
      <alignment horizontal="center" vertical="center" wrapText="1"/>
    </xf>
    <xf numFmtId="0" fontId="2" fillId="38" borderId="16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42" borderId="12" xfId="0" applyFont="1" applyFill="1" applyBorder="1" applyAlignment="1">
      <alignment horizontal="center" vertical="center" wrapText="1"/>
    </xf>
    <xf numFmtId="0" fontId="2" fillId="42" borderId="13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42" borderId="16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43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5" borderId="47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7" borderId="49" xfId="0" applyFont="1" applyFill="1" applyBorder="1" applyAlignment="1">
      <alignment horizontal="center" vertical="center" wrapText="1"/>
    </xf>
    <xf numFmtId="0" fontId="2" fillId="37" borderId="45" xfId="0" applyFont="1" applyFill="1" applyBorder="1" applyAlignment="1">
      <alignment horizontal="center" vertical="center" wrapText="1"/>
    </xf>
    <xf numFmtId="0" fontId="2" fillId="37" borderId="50" xfId="0" applyFont="1" applyFill="1" applyBorder="1" applyAlignment="1">
      <alignment horizontal="center" vertical="center" wrapText="1"/>
    </xf>
    <xf numFmtId="0" fontId="2" fillId="37" borderId="51" xfId="0" applyFont="1" applyFill="1" applyBorder="1" applyAlignment="1">
      <alignment horizontal="center" vertical="center" wrapText="1"/>
    </xf>
    <xf numFmtId="0" fontId="2" fillId="36" borderId="52" xfId="0" applyFont="1" applyFill="1" applyBorder="1" applyAlignment="1">
      <alignment horizontal="center" vertical="center" wrapText="1"/>
    </xf>
    <xf numFmtId="0" fontId="2" fillId="36" borderId="44" xfId="0" applyFont="1" applyFill="1" applyBorder="1" applyAlignment="1">
      <alignment horizontal="center" vertical="center" wrapText="1"/>
    </xf>
    <xf numFmtId="0" fontId="5" fillId="37" borderId="53" xfId="0" applyFont="1" applyFill="1" applyBorder="1" applyAlignment="1">
      <alignment horizontal="center" vertical="center" wrapText="1"/>
    </xf>
    <xf numFmtId="0" fontId="5" fillId="37" borderId="5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1"/>
  <sheetViews>
    <sheetView tabSelected="1" zoomScale="70" zoomScaleNormal="70" zoomScalePageLayoutView="0" workbookViewId="0" topLeftCell="A53">
      <selection activeCell="J53" sqref="J53:J56"/>
    </sheetView>
  </sheetViews>
  <sheetFormatPr defaultColWidth="9.00390625" defaultRowHeight="12.75"/>
  <cols>
    <col min="1" max="1" width="31.75390625" style="0" customWidth="1"/>
    <col min="2" max="2" width="9.75390625" style="0" customWidth="1"/>
    <col min="3" max="3" width="12.875" style="0" bestFit="1" customWidth="1"/>
    <col min="6" max="6" width="11.00390625" style="76" customWidth="1"/>
    <col min="7" max="7" width="9.125" style="149" customWidth="1"/>
    <col min="10" max="10" width="46.375" style="1" customWidth="1"/>
    <col min="11" max="11" width="19.125" style="1" customWidth="1"/>
    <col min="15" max="15" width="9.125" style="76" customWidth="1"/>
    <col min="16" max="16" width="9.125" style="89" customWidth="1"/>
    <col min="18" max="18" width="10.125" style="0" customWidth="1"/>
    <col min="19" max="19" width="3.875" style="0" customWidth="1"/>
  </cols>
  <sheetData>
    <row r="1" spans="1:18" ht="102" customHeight="1">
      <c r="A1" s="180" t="s">
        <v>109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99" customHeight="1">
      <c r="A2" s="181" t="s">
        <v>83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</row>
    <row r="3" spans="1:18" s="2" customFormat="1" ht="30" customHeight="1">
      <c r="A3" s="165" t="s">
        <v>0</v>
      </c>
      <c r="B3" s="165"/>
      <c r="C3" s="165" t="s">
        <v>100</v>
      </c>
      <c r="D3" s="183"/>
      <c r="E3" s="183"/>
      <c r="F3" s="183"/>
      <c r="G3" s="183"/>
      <c r="H3" s="183"/>
      <c r="I3" s="183"/>
      <c r="J3" s="165" t="s">
        <v>2</v>
      </c>
      <c r="K3" s="165" t="s">
        <v>13</v>
      </c>
      <c r="L3" s="165"/>
      <c r="M3" s="165"/>
      <c r="N3" s="165"/>
      <c r="O3" s="165"/>
      <c r="P3" s="165"/>
      <c r="Q3" s="165"/>
      <c r="R3" s="165"/>
    </row>
    <row r="4" spans="1:18" s="2" customFormat="1" ht="15.75" customHeight="1">
      <c r="A4" s="165"/>
      <c r="B4" s="165"/>
      <c r="C4" s="165" t="s">
        <v>85</v>
      </c>
      <c r="D4" s="165" t="s">
        <v>4</v>
      </c>
      <c r="E4" s="183"/>
      <c r="F4" s="183"/>
      <c r="G4" s="183"/>
      <c r="H4" s="183"/>
      <c r="I4" s="183"/>
      <c r="J4" s="183"/>
      <c r="K4" s="165" t="s">
        <v>85</v>
      </c>
      <c r="L4" s="165"/>
      <c r="M4" s="165" t="s">
        <v>4</v>
      </c>
      <c r="N4" s="183"/>
      <c r="O4" s="183"/>
      <c r="P4" s="183"/>
      <c r="Q4" s="183"/>
      <c r="R4" s="183"/>
    </row>
    <row r="5" spans="1:18" s="2" customFormat="1" ht="15.75">
      <c r="A5" s="165"/>
      <c r="B5" s="165"/>
      <c r="C5" s="183"/>
      <c r="D5" s="139">
        <v>2009</v>
      </c>
      <c r="E5" s="139">
        <v>2010</v>
      </c>
      <c r="F5" s="139">
        <v>2011</v>
      </c>
      <c r="G5" s="153">
        <v>2012</v>
      </c>
      <c r="H5" s="139">
        <v>2013</v>
      </c>
      <c r="I5" s="139">
        <v>2014</v>
      </c>
      <c r="J5" s="183"/>
      <c r="K5" s="165"/>
      <c r="L5" s="165"/>
      <c r="M5" s="139">
        <v>2009</v>
      </c>
      <c r="N5" s="139">
        <v>2010</v>
      </c>
      <c r="O5" s="139">
        <v>2011</v>
      </c>
      <c r="P5" s="153">
        <v>2012</v>
      </c>
      <c r="Q5" s="139">
        <v>2013</v>
      </c>
      <c r="R5" s="139">
        <v>2014</v>
      </c>
    </row>
    <row r="6" spans="1:18" s="2" customFormat="1" ht="31.5" customHeight="1">
      <c r="A6" s="167" t="s">
        <v>5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</row>
    <row r="7" spans="1:18" s="2" customFormat="1" ht="114" customHeight="1">
      <c r="A7" s="162" t="s">
        <v>6</v>
      </c>
      <c r="B7" s="139" t="s">
        <v>87</v>
      </c>
      <c r="C7" s="135">
        <f aca="true" t="shared" si="0" ref="C7:C15">D7+E7+F7+G7+H7+I7</f>
        <v>2.8000000000000003</v>
      </c>
      <c r="D7" s="135">
        <v>0.2</v>
      </c>
      <c r="E7" s="135">
        <v>0.5</v>
      </c>
      <c r="F7" s="135">
        <v>0.5</v>
      </c>
      <c r="G7" s="154">
        <v>0.5</v>
      </c>
      <c r="H7" s="135">
        <v>0.5</v>
      </c>
      <c r="I7" s="135">
        <v>0.6</v>
      </c>
      <c r="J7" s="167" t="s">
        <v>14</v>
      </c>
      <c r="K7" s="165" t="s">
        <v>86</v>
      </c>
      <c r="L7" s="166">
        <f>SUM(M7:R7)</f>
        <v>1230</v>
      </c>
      <c r="M7" s="166">
        <v>100</v>
      </c>
      <c r="N7" s="166">
        <v>160</v>
      </c>
      <c r="O7" s="166">
        <v>200</v>
      </c>
      <c r="P7" s="174">
        <v>210</v>
      </c>
      <c r="Q7" s="166">
        <v>260</v>
      </c>
      <c r="R7" s="166">
        <v>300</v>
      </c>
    </row>
    <row r="8" spans="1:18" s="2" customFormat="1" ht="114.75" customHeight="1">
      <c r="A8" s="163"/>
      <c r="B8" s="139" t="s">
        <v>88</v>
      </c>
      <c r="C8" s="135">
        <f t="shared" si="0"/>
        <v>7</v>
      </c>
      <c r="D8" s="135">
        <v>0</v>
      </c>
      <c r="E8" s="135">
        <v>1</v>
      </c>
      <c r="F8" s="135">
        <v>2</v>
      </c>
      <c r="G8" s="154">
        <v>2</v>
      </c>
      <c r="H8" s="135">
        <v>1</v>
      </c>
      <c r="I8" s="135">
        <v>1</v>
      </c>
      <c r="J8" s="168"/>
      <c r="K8" s="165"/>
      <c r="L8" s="179"/>
      <c r="M8" s="179"/>
      <c r="N8" s="179"/>
      <c r="O8" s="179"/>
      <c r="P8" s="185"/>
      <c r="Q8" s="179"/>
      <c r="R8" s="179"/>
    </row>
    <row r="9" spans="1:18" s="2" customFormat="1" ht="106.5" customHeight="1">
      <c r="A9" s="163"/>
      <c r="B9" s="139" t="s">
        <v>87</v>
      </c>
      <c r="C9" s="139">
        <f t="shared" si="0"/>
        <v>1.766</v>
      </c>
      <c r="D9" s="139">
        <v>0.3</v>
      </c>
      <c r="E9" s="139">
        <v>0.1</v>
      </c>
      <c r="F9" s="139">
        <v>0.166</v>
      </c>
      <c r="G9" s="153">
        <v>0.2</v>
      </c>
      <c r="H9" s="139">
        <v>0.5</v>
      </c>
      <c r="I9" s="139">
        <v>0.5</v>
      </c>
      <c r="J9" s="165" t="s">
        <v>101</v>
      </c>
      <c r="K9" s="165" t="s">
        <v>102</v>
      </c>
      <c r="L9" s="166">
        <f>SUM(M9:R9)</f>
        <v>205</v>
      </c>
      <c r="M9" s="166">
        <v>28</v>
      </c>
      <c r="N9" s="166">
        <v>31</v>
      </c>
      <c r="O9" s="166">
        <v>33</v>
      </c>
      <c r="P9" s="174">
        <v>35</v>
      </c>
      <c r="Q9" s="166">
        <v>38</v>
      </c>
      <c r="R9" s="166">
        <v>40</v>
      </c>
    </row>
    <row r="10" spans="1:18" s="2" customFormat="1" ht="166.5" customHeight="1">
      <c r="A10" s="164"/>
      <c r="B10" s="139" t="s">
        <v>88</v>
      </c>
      <c r="C10" s="139">
        <f t="shared" si="0"/>
        <v>2.5</v>
      </c>
      <c r="D10" s="139">
        <v>0.5</v>
      </c>
      <c r="E10" s="139">
        <v>0</v>
      </c>
      <c r="F10" s="139">
        <v>0</v>
      </c>
      <c r="G10" s="153">
        <v>0</v>
      </c>
      <c r="H10" s="139">
        <v>1</v>
      </c>
      <c r="I10" s="139">
        <v>1</v>
      </c>
      <c r="J10" s="165"/>
      <c r="K10" s="165"/>
      <c r="L10" s="166"/>
      <c r="M10" s="166"/>
      <c r="N10" s="166"/>
      <c r="O10" s="166"/>
      <c r="P10" s="174"/>
      <c r="Q10" s="166"/>
      <c r="R10" s="166"/>
    </row>
    <row r="11" spans="1:18" s="2" customFormat="1" ht="255" customHeight="1">
      <c r="A11" s="162"/>
      <c r="B11" s="139" t="s">
        <v>87</v>
      </c>
      <c r="C11" s="139">
        <f t="shared" si="0"/>
        <v>0.6000000000000001</v>
      </c>
      <c r="D11" s="139">
        <v>0.1</v>
      </c>
      <c r="E11" s="139">
        <v>0</v>
      </c>
      <c r="F11" s="139">
        <v>0</v>
      </c>
      <c r="G11" s="153">
        <v>0</v>
      </c>
      <c r="H11" s="139">
        <v>0.2</v>
      </c>
      <c r="I11" s="139">
        <v>0.3</v>
      </c>
      <c r="J11" s="139" t="s">
        <v>22</v>
      </c>
      <c r="K11" s="139" t="s">
        <v>89</v>
      </c>
      <c r="L11" s="139" t="s">
        <v>90</v>
      </c>
      <c r="M11" s="138">
        <v>9</v>
      </c>
      <c r="N11" s="138">
        <v>0</v>
      </c>
      <c r="O11" s="139">
        <v>0</v>
      </c>
      <c r="P11" s="153">
        <v>0</v>
      </c>
      <c r="Q11" s="139" t="s">
        <v>23</v>
      </c>
      <c r="R11" s="139" t="s">
        <v>23</v>
      </c>
    </row>
    <row r="12" spans="1:18" s="2" customFormat="1" ht="239.25" customHeight="1">
      <c r="A12" s="163"/>
      <c r="B12" s="139" t="s">
        <v>87</v>
      </c>
      <c r="C12" s="139">
        <f t="shared" si="0"/>
        <v>1</v>
      </c>
      <c r="D12" s="139">
        <v>0.1</v>
      </c>
      <c r="E12" s="139">
        <v>0</v>
      </c>
      <c r="F12" s="139">
        <v>0.2</v>
      </c>
      <c r="G12" s="153">
        <v>0.1</v>
      </c>
      <c r="H12" s="139">
        <v>0.3</v>
      </c>
      <c r="I12" s="139">
        <v>0.3</v>
      </c>
      <c r="J12" s="139" t="s">
        <v>15</v>
      </c>
      <c r="K12" s="139" t="s">
        <v>91</v>
      </c>
      <c r="L12" s="139" t="s">
        <v>90</v>
      </c>
      <c r="M12" s="138">
        <v>0</v>
      </c>
      <c r="N12" s="138">
        <v>0</v>
      </c>
      <c r="O12" s="139" t="s">
        <v>63</v>
      </c>
      <c r="P12" s="153" t="s">
        <v>117</v>
      </c>
      <c r="Q12" s="139" t="s">
        <v>25</v>
      </c>
      <c r="R12" s="139" t="s">
        <v>26</v>
      </c>
    </row>
    <row r="13" spans="1:18" s="2" customFormat="1" ht="102.75" customHeight="1">
      <c r="A13" s="163"/>
      <c r="B13" s="139" t="s">
        <v>87</v>
      </c>
      <c r="C13" s="139">
        <f t="shared" si="0"/>
        <v>1.86</v>
      </c>
      <c r="D13" s="139">
        <v>0.2</v>
      </c>
      <c r="E13" s="139">
        <v>0</v>
      </c>
      <c r="F13" s="139">
        <v>0.36</v>
      </c>
      <c r="G13" s="153">
        <v>0.3</v>
      </c>
      <c r="H13" s="139">
        <v>0.5</v>
      </c>
      <c r="I13" s="139">
        <v>0.5</v>
      </c>
      <c r="J13" s="165" t="s">
        <v>45</v>
      </c>
      <c r="K13" s="165" t="s">
        <v>110</v>
      </c>
      <c r="L13" s="166">
        <f>SUM(M13:R13)</f>
        <v>1350</v>
      </c>
      <c r="M13" s="166">
        <v>250</v>
      </c>
      <c r="N13" s="166">
        <v>0</v>
      </c>
      <c r="O13" s="166">
        <v>250</v>
      </c>
      <c r="P13" s="174">
        <v>250</v>
      </c>
      <c r="Q13" s="166">
        <v>300</v>
      </c>
      <c r="R13" s="166">
        <v>300</v>
      </c>
    </row>
    <row r="14" spans="1:18" s="2" customFormat="1" ht="198" customHeight="1">
      <c r="A14" s="163"/>
      <c r="B14" s="139" t="s">
        <v>88</v>
      </c>
      <c r="C14" s="139">
        <f t="shared" si="0"/>
        <v>2</v>
      </c>
      <c r="D14" s="139">
        <v>0</v>
      </c>
      <c r="E14" s="139">
        <v>0</v>
      </c>
      <c r="F14" s="139">
        <v>0</v>
      </c>
      <c r="G14" s="153">
        <v>0</v>
      </c>
      <c r="H14" s="139">
        <v>1</v>
      </c>
      <c r="I14" s="139">
        <v>1</v>
      </c>
      <c r="J14" s="165"/>
      <c r="K14" s="165"/>
      <c r="L14" s="166"/>
      <c r="M14" s="166"/>
      <c r="N14" s="166"/>
      <c r="O14" s="166"/>
      <c r="P14" s="174"/>
      <c r="Q14" s="166"/>
      <c r="R14" s="166"/>
    </row>
    <row r="15" spans="1:18" s="2" customFormat="1" ht="82.5" customHeight="1">
      <c r="A15" s="164"/>
      <c r="B15" s="139" t="s">
        <v>87</v>
      </c>
      <c r="C15" s="139">
        <f t="shared" si="0"/>
        <v>0.7</v>
      </c>
      <c r="D15" s="139">
        <v>0.1</v>
      </c>
      <c r="E15" s="139">
        <v>0</v>
      </c>
      <c r="F15" s="139">
        <v>0</v>
      </c>
      <c r="G15" s="153">
        <v>0</v>
      </c>
      <c r="H15" s="139">
        <v>0.3</v>
      </c>
      <c r="I15" s="139">
        <v>0.3</v>
      </c>
      <c r="J15" s="139" t="s">
        <v>17</v>
      </c>
      <c r="K15" s="139" t="s">
        <v>27</v>
      </c>
      <c r="L15" s="139" t="s">
        <v>90</v>
      </c>
      <c r="M15" s="138">
        <v>0</v>
      </c>
      <c r="N15" s="138">
        <v>0</v>
      </c>
      <c r="O15" s="139">
        <v>0</v>
      </c>
      <c r="P15" s="153">
        <v>0</v>
      </c>
      <c r="Q15" s="139" t="s">
        <v>29</v>
      </c>
      <c r="R15" s="139" t="s">
        <v>29</v>
      </c>
    </row>
    <row r="16" spans="1:18" s="2" customFormat="1" ht="69" customHeight="1">
      <c r="A16" s="169" t="s">
        <v>7</v>
      </c>
      <c r="B16" s="139" t="s">
        <v>92</v>
      </c>
      <c r="C16" s="135">
        <f aca="true" t="shared" si="1" ref="C16:I16">SUM(C7,C9,C11,C12,C13,C15)</f>
        <v>8.725999999999999</v>
      </c>
      <c r="D16" s="135">
        <f t="shared" si="1"/>
        <v>0.9999999999999999</v>
      </c>
      <c r="E16" s="135">
        <f t="shared" si="1"/>
        <v>0.6</v>
      </c>
      <c r="F16" s="135">
        <f t="shared" si="1"/>
        <v>1.226</v>
      </c>
      <c r="G16" s="154">
        <f t="shared" si="1"/>
        <v>1.0999999999999999</v>
      </c>
      <c r="H16" s="135">
        <f t="shared" si="1"/>
        <v>2.3</v>
      </c>
      <c r="I16" s="135">
        <f t="shared" si="1"/>
        <v>2.5</v>
      </c>
      <c r="J16" s="140"/>
      <c r="K16" s="139"/>
      <c r="L16" s="136"/>
      <c r="M16" s="136"/>
      <c r="N16" s="136"/>
      <c r="O16" s="139"/>
      <c r="P16" s="153"/>
      <c r="Q16" s="139"/>
      <c r="R16" s="139"/>
    </row>
    <row r="17" spans="1:18" s="17" customFormat="1" ht="54" customHeight="1">
      <c r="A17" s="169"/>
      <c r="B17" s="139" t="s">
        <v>88</v>
      </c>
      <c r="C17" s="135">
        <f aca="true" t="shared" si="2" ref="C17:I17">SUM(C8,C10,C14)</f>
        <v>11.5</v>
      </c>
      <c r="D17" s="135">
        <f t="shared" si="2"/>
        <v>0.5</v>
      </c>
      <c r="E17" s="135">
        <f t="shared" si="2"/>
        <v>1</v>
      </c>
      <c r="F17" s="135">
        <f t="shared" si="2"/>
        <v>2</v>
      </c>
      <c r="G17" s="154">
        <f t="shared" si="2"/>
        <v>2</v>
      </c>
      <c r="H17" s="135">
        <f t="shared" si="2"/>
        <v>3</v>
      </c>
      <c r="I17" s="135">
        <f t="shared" si="2"/>
        <v>3</v>
      </c>
      <c r="J17" s="139"/>
      <c r="K17" s="139"/>
      <c r="L17" s="139"/>
      <c r="M17" s="139"/>
      <c r="N17" s="139"/>
      <c r="O17" s="139"/>
      <c r="P17" s="153"/>
      <c r="Q17" s="139"/>
      <c r="R17" s="139"/>
    </row>
    <row r="18" spans="1:18" s="2" customFormat="1" ht="72.75" customHeight="1">
      <c r="A18" s="169" t="s">
        <v>18</v>
      </c>
      <c r="B18" s="139" t="s">
        <v>87</v>
      </c>
      <c r="C18" s="139">
        <f>D18+E18+F18+G18+H18+I18</f>
        <v>1.2999999999999998</v>
      </c>
      <c r="D18" s="139">
        <v>0.2</v>
      </c>
      <c r="E18" s="139">
        <v>0</v>
      </c>
      <c r="F18" s="139">
        <v>0</v>
      </c>
      <c r="G18" s="153">
        <v>0</v>
      </c>
      <c r="H18" s="139">
        <v>0.5</v>
      </c>
      <c r="I18" s="139">
        <v>0.6</v>
      </c>
      <c r="J18" s="165" t="s">
        <v>16</v>
      </c>
      <c r="K18" s="165" t="s">
        <v>93</v>
      </c>
      <c r="L18" s="166">
        <f>SUM(M18:R18)</f>
        <v>44</v>
      </c>
      <c r="M18" s="166">
        <v>0</v>
      </c>
      <c r="N18" s="166">
        <v>0</v>
      </c>
      <c r="O18" s="166">
        <v>0</v>
      </c>
      <c r="P18" s="174">
        <v>0</v>
      </c>
      <c r="Q18" s="166">
        <v>20</v>
      </c>
      <c r="R18" s="166">
        <v>24</v>
      </c>
    </row>
    <row r="19" spans="1:18" s="2" customFormat="1" ht="95.25" customHeight="1">
      <c r="A19" s="169"/>
      <c r="B19" s="139" t="s">
        <v>88</v>
      </c>
      <c r="C19" s="137">
        <f>SUM(D19:I19)</f>
        <v>2</v>
      </c>
      <c r="D19" s="137">
        <v>0</v>
      </c>
      <c r="E19" s="137">
        <v>0</v>
      </c>
      <c r="F19" s="137">
        <v>0</v>
      </c>
      <c r="G19" s="161">
        <v>0</v>
      </c>
      <c r="H19" s="137">
        <v>1</v>
      </c>
      <c r="I19" s="137">
        <v>1</v>
      </c>
      <c r="J19" s="165"/>
      <c r="K19" s="165"/>
      <c r="L19" s="166"/>
      <c r="M19" s="166"/>
      <c r="N19" s="166"/>
      <c r="O19" s="166"/>
      <c r="P19" s="174"/>
      <c r="Q19" s="166"/>
      <c r="R19" s="166"/>
    </row>
    <row r="20" spans="1:18" s="2" customFormat="1" ht="78.75" customHeight="1">
      <c r="A20" s="169"/>
      <c r="B20" s="139" t="s">
        <v>87</v>
      </c>
      <c r="C20" s="137">
        <f>D20+E20+F20+G20+H20+I20</f>
        <v>3</v>
      </c>
      <c r="D20" s="137">
        <v>0.3</v>
      </c>
      <c r="E20" s="137">
        <v>0.5</v>
      </c>
      <c r="F20" s="137">
        <v>0.5</v>
      </c>
      <c r="G20" s="161">
        <v>0.5</v>
      </c>
      <c r="H20" s="137">
        <v>0.6</v>
      </c>
      <c r="I20" s="137">
        <v>0.6</v>
      </c>
      <c r="J20" s="165" t="s">
        <v>64</v>
      </c>
      <c r="K20" s="165" t="s">
        <v>103</v>
      </c>
      <c r="L20" s="166">
        <f>SUM(M20:R21)</f>
        <v>690</v>
      </c>
      <c r="M20" s="166">
        <v>90</v>
      </c>
      <c r="N20" s="166">
        <v>100</v>
      </c>
      <c r="O20" s="166">
        <v>110</v>
      </c>
      <c r="P20" s="174">
        <v>120</v>
      </c>
      <c r="Q20" s="166">
        <v>130</v>
      </c>
      <c r="R20" s="166">
        <v>140</v>
      </c>
    </row>
    <row r="21" spans="1:18" s="2" customFormat="1" ht="71.25" customHeight="1">
      <c r="A21" s="169"/>
      <c r="B21" s="139" t="s">
        <v>88</v>
      </c>
      <c r="C21" s="137">
        <f>D21+E21+F21+G21+H21+I21</f>
        <v>7</v>
      </c>
      <c r="D21" s="137">
        <v>0</v>
      </c>
      <c r="E21" s="137">
        <v>1</v>
      </c>
      <c r="F21" s="137">
        <v>2</v>
      </c>
      <c r="G21" s="161">
        <v>2</v>
      </c>
      <c r="H21" s="137">
        <v>1</v>
      </c>
      <c r="I21" s="137">
        <v>1</v>
      </c>
      <c r="J21" s="165"/>
      <c r="K21" s="165"/>
      <c r="L21" s="166"/>
      <c r="M21" s="166"/>
      <c r="N21" s="166"/>
      <c r="O21" s="166"/>
      <c r="P21" s="174"/>
      <c r="Q21" s="166"/>
      <c r="R21" s="166"/>
    </row>
    <row r="22" spans="1:18" s="2" customFormat="1" ht="216.75" customHeight="1">
      <c r="A22" s="169"/>
      <c r="B22" s="139" t="s">
        <v>87</v>
      </c>
      <c r="C22" s="139">
        <f>D22+E22+F22+G22+H22+I22</f>
        <v>1.0130000000000001</v>
      </c>
      <c r="D22" s="138">
        <v>0.2</v>
      </c>
      <c r="E22" s="138">
        <v>0.1</v>
      </c>
      <c r="F22" s="138">
        <v>0.088</v>
      </c>
      <c r="G22" s="155">
        <v>0.125</v>
      </c>
      <c r="H22" s="138">
        <v>0.2</v>
      </c>
      <c r="I22" s="138">
        <v>0.3</v>
      </c>
      <c r="J22" s="139" t="s">
        <v>116</v>
      </c>
      <c r="K22" s="139" t="s">
        <v>111</v>
      </c>
      <c r="L22" s="138">
        <f>SUM(M22:R22)</f>
        <v>95</v>
      </c>
      <c r="M22" s="138">
        <v>6</v>
      </c>
      <c r="N22" s="138">
        <v>11</v>
      </c>
      <c r="O22" s="138">
        <v>13</v>
      </c>
      <c r="P22" s="155">
        <v>12</v>
      </c>
      <c r="Q22" s="138">
        <v>23</v>
      </c>
      <c r="R22" s="138">
        <v>30</v>
      </c>
    </row>
    <row r="23" spans="1:18" s="2" customFormat="1" ht="67.5" customHeight="1">
      <c r="A23" s="169" t="s">
        <v>7</v>
      </c>
      <c r="B23" s="16" t="s">
        <v>87</v>
      </c>
      <c r="C23" s="139">
        <f aca="true" t="shared" si="3" ref="C23:I23">SUM(C18,C20,C22)</f>
        <v>5.313</v>
      </c>
      <c r="D23" s="139">
        <f t="shared" si="3"/>
        <v>0.7</v>
      </c>
      <c r="E23" s="139">
        <f t="shared" si="3"/>
        <v>0.6</v>
      </c>
      <c r="F23" s="139">
        <f t="shared" si="3"/>
        <v>0.588</v>
      </c>
      <c r="G23" s="156">
        <f t="shared" si="3"/>
        <v>0.625</v>
      </c>
      <c r="H23" s="139">
        <f t="shared" si="3"/>
        <v>1.3</v>
      </c>
      <c r="I23" s="139">
        <f t="shared" si="3"/>
        <v>1.5</v>
      </c>
      <c r="J23" s="141"/>
      <c r="K23" s="16"/>
      <c r="L23" s="142"/>
      <c r="M23" s="142"/>
      <c r="N23" s="142"/>
      <c r="O23" s="142"/>
      <c r="P23" s="157"/>
      <c r="Q23" s="142"/>
      <c r="R23" s="142"/>
    </row>
    <row r="24" spans="1:18" s="2" customFormat="1" ht="60" customHeight="1">
      <c r="A24" s="169"/>
      <c r="B24" s="16" t="s">
        <v>88</v>
      </c>
      <c r="C24" s="137">
        <f>SUM(C19,C21)</f>
        <v>9</v>
      </c>
      <c r="D24" s="137">
        <f aca="true" t="shared" si="4" ref="D24:I24">SUM(D19,D21)</f>
        <v>0</v>
      </c>
      <c r="E24" s="137">
        <f t="shared" si="4"/>
        <v>1</v>
      </c>
      <c r="F24" s="137">
        <f t="shared" si="4"/>
        <v>2</v>
      </c>
      <c r="G24" s="161">
        <f t="shared" si="4"/>
        <v>2</v>
      </c>
      <c r="H24" s="137">
        <f t="shared" si="4"/>
        <v>2</v>
      </c>
      <c r="I24" s="137">
        <f t="shared" si="4"/>
        <v>2</v>
      </c>
      <c r="J24" s="142"/>
      <c r="K24" s="142"/>
      <c r="L24" s="142"/>
      <c r="M24" s="142"/>
      <c r="N24" s="142"/>
      <c r="O24" s="142"/>
      <c r="P24" s="157"/>
      <c r="Q24" s="142"/>
      <c r="R24" s="142"/>
    </row>
    <row r="25" spans="1:18" s="2" customFormat="1" ht="41.25" customHeight="1">
      <c r="A25" s="169" t="s">
        <v>104</v>
      </c>
      <c r="B25" s="169"/>
      <c r="C25" s="135">
        <f>SUM(C26:C27)</f>
        <v>34.539</v>
      </c>
      <c r="D25" s="135">
        <f aca="true" t="shared" si="5" ref="D25:I25">SUM(D26:D27)</f>
        <v>2.1999999999999997</v>
      </c>
      <c r="E25" s="135">
        <f t="shared" si="5"/>
        <v>3.2</v>
      </c>
      <c r="F25" s="150">
        <f>SUM(F26:F27)</f>
        <v>5.814</v>
      </c>
      <c r="G25" s="154">
        <f t="shared" si="5"/>
        <v>5.725</v>
      </c>
      <c r="H25" s="135">
        <f t="shared" si="5"/>
        <v>8.6</v>
      </c>
      <c r="I25" s="135">
        <f t="shared" si="5"/>
        <v>9</v>
      </c>
      <c r="J25" s="142"/>
      <c r="K25" s="143"/>
      <c r="L25" s="142"/>
      <c r="M25" s="142"/>
      <c r="N25" s="142"/>
      <c r="O25" s="142"/>
      <c r="P25" s="157"/>
      <c r="Q25" s="142"/>
      <c r="R25" s="142"/>
    </row>
    <row r="26" spans="1:18" s="2" customFormat="1" ht="33" customHeight="1">
      <c r="A26" s="169" t="s">
        <v>94</v>
      </c>
      <c r="B26" s="169"/>
      <c r="C26" s="135">
        <f aca="true" t="shared" si="6" ref="C26:I27">SUM(C16,C23)</f>
        <v>14.038999999999998</v>
      </c>
      <c r="D26" s="135">
        <f t="shared" si="6"/>
        <v>1.6999999999999997</v>
      </c>
      <c r="E26" s="135">
        <f t="shared" si="6"/>
        <v>1.2</v>
      </c>
      <c r="F26" s="150">
        <f>SUM(F16,F23)</f>
        <v>1.814</v>
      </c>
      <c r="G26" s="154">
        <f t="shared" si="6"/>
        <v>1.7249999999999999</v>
      </c>
      <c r="H26" s="135">
        <f t="shared" si="6"/>
        <v>3.5999999999999996</v>
      </c>
      <c r="I26" s="135">
        <f t="shared" si="6"/>
        <v>4</v>
      </c>
      <c r="J26" s="141"/>
      <c r="K26" s="141"/>
      <c r="L26" s="142"/>
      <c r="M26" s="142"/>
      <c r="N26" s="142"/>
      <c r="O26" s="142"/>
      <c r="P26" s="157"/>
      <c r="Q26" s="142"/>
      <c r="R26" s="142"/>
    </row>
    <row r="27" spans="1:18" s="2" customFormat="1" ht="30.75" customHeight="1">
      <c r="A27" s="169" t="s">
        <v>99</v>
      </c>
      <c r="B27" s="169"/>
      <c r="C27" s="135">
        <f t="shared" si="6"/>
        <v>20.5</v>
      </c>
      <c r="D27" s="135">
        <f t="shared" si="6"/>
        <v>0.5</v>
      </c>
      <c r="E27" s="135">
        <f t="shared" si="6"/>
        <v>2</v>
      </c>
      <c r="F27" s="150">
        <f t="shared" si="6"/>
        <v>4</v>
      </c>
      <c r="G27" s="154">
        <f t="shared" si="6"/>
        <v>4</v>
      </c>
      <c r="H27" s="135">
        <f t="shared" si="6"/>
        <v>5</v>
      </c>
      <c r="I27" s="135">
        <f t="shared" si="6"/>
        <v>5</v>
      </c>
      <c r="J27" s="141"/>
      <c r="K27" s="141"/>
      <c r="L27" s="142"/>
      <c r="M27" s="142"/>
      <c r="N27" s="142"/>
      <c r="O27" s="142"/>
      <c r="P27" s="157"/>
      <c r="Q27" s="142"/>
      <c r="R27" s="142"/>
    </row>
    <row r="28" spans="1:18" s="2" customFormat="1" ht="47.25" customHeight="1">
      <c r="A28" s="167" t="s">
        <v>112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</row>
    <row r="29" spans="1:18" s="2" customFormat="1" ht="77.25" customHeight="1">
      <c r="A29" s="175" t="s">
        <v>9</v>
      </c>
      <c r="B29" s="139" t="s">
        <v>87</v>
      </c>
      <c r="C29" s="139">
        <f aca="true" t="shared" si="7" ref="C29:C34">SUM(D29:I29)</f>
        <v>6</v>
      </c>
      <c r="D29" s="139">
        <v>2</v>
      </c>
      <c r="E29" s="139">
        <v>2</v>
      </c>
      <c r="F29" s="139">
        <v>0</v>
      </c>
      <c r="G29" s="153">
        <v>0</v>
      </c>
      <c r="H29" s="139">
        <v>1</v>
      </c>
      <c r="I29" s="139">
        <v>1</v>
      </c>
      <c r="J29" s="165" t="s">
        <v>31</v>
      </c>
      <c r="K29" s="165" t="s">
        <v>118</v>
      </c>
      <c r="L29" s="166">
        <f>SUM(M29:R29)</f>
        <v>77</v>
      </c>
      <c r="M29" s="166">
        <v>32</v>
      </c>
      <c r="N29" s="166">
        <v>25</v>
      </c>
      <c r="O29" s="166">
        <v>0</v>
      </c>
      <c r="P29" s="174">
        <v>0</v>
      </c>
      <c r="Q29" s="166">
        <v>10</v>
      </c>
      <c r="R29" s="166">
        <v>10</v>
      </c>
    </row>
    <row r="30" spans="1:18" s="2" customFormat="1" ht="132" customHeight="1">
      <c r="A30" s="175"/>
      <c r="B30" s="139" t="s">
        <v>88</v>
      </c>
      <c r="C30" s="139">
        <f t="shared" si="7"/>
        <v>8</v>
      </c>
      <c r="D30" s="139">
        <v>8</v>
      </c>
      <c r="E30" s="139">
        <v>0</v>
      </c>
      <c r="F30" s="139">
        <v>0</v>
      </c>
      <c r="G30" s="153">
        <v>0</v>
      </c>
      <c r="H30" s="139">
        <v>0</v>
      </c>
      <c r="I30" s="139">
        <v>0</v>
      </c>
      <c r="J30" s="165"/>
      <c r="K30" s="165"/>
      <c r="L30" s="166"/>
      <c r="M30" s="166"/>
      <c r="N30" s="166"/>
      <c r="O30" s="166"/>
      <c r="P30" s="174"/>
      <c r="Q30" s="166"/>
      <c r="R30" s="166"/>
    </row>
    <row r="31" spans="1:18" s="2" customFormat="1" ht="70.5" customHeight="1">
      <c r="A31" s="175"/>
      <c r="B31" s="139" t="s">
        <v>87</v>
      </c>
      <c r="C31" s="139">
        <f t="shared" si="7"/>
        <v>67</v>
      </c>
      <c r="D31" s="139">
        <v>30</v>
      </c>
      <c r="E31" s="139">
        <v>0</v>
      </c>
      <c r="F31" s="139">
        <v>2</v>
      </c>
      <c r="G31" s="153">
        <v>35</v>
      </c>
      <c r="H31" s="139">
        <v>0</v>
      </c>
      <c r="I31" s="139">
        <v>0</v>
      </c>
      <c r="J31" s="165" t="s">
        <v>105</v>
      </c>
      <c r="K31" s="165" t="s">
        <v>119</v>
      </c>
      <c r="L31" s="166">
        <f>SUM(M31:R32)</f>
        <v>309</v>
      </c>
      <c r="M31" s="166">
        <v>21</v>
      </c>
      <c r="N31" s="166">
        <v>42</v>
      </c>
      <c r="O31" s="166">
        <v>51</v>
      </c>
      <c r="P31" s="174">
        <v>70</v>
      </c>
      <c r="Q31" s="166">
        <v>60</v>
      </c>
      <c r="R31" s="166">
        <v>65</v>
      </c>
    </row>
    <row r="32" spans="1:18" s="2" customFormat="1" ht="152.25" customHeight="1">
      <c r="A32" s="179"/>
      <c r="B32" s="139" t="s">
        <v>88</v>
      </c>
      <c r="C32" s="139">
        <f>SUM(D32:I32)</f>
        <v>218.548</v>
      </c>
      <c r="D32" s="139">
        <v>87.97</v>
      </c>
      <c r="E32" s="139">
        <v>0</v>
      </c>
      <c r="F32" s="139">
        <v>8</v>
      </c>
      <c r="G32" s="153">
        <v>122.578</v>
      </c>
      <c r="H32" s="139">
        <v>0</v>
      </c>
      <c r="I32" s="139">
        <v>0</v>
      </c>
      <c r="J32" s="165"/>
      <c r="K32" s="165"/>
      <c r="L32" s="166"/>
      <c r="M32" s="166"/>
      <c r="N32" s="166"/>
      <c r="O32" s="166"/>
      <c r="P32" s="174"/>
      <c r="Q32" s="166"/>
      <c r="R32" s="166"/>
    </row>
    <row r="33" spans="1:18" s="2" customFormat="1" ht="73.5" customHeight="1">
      <c r="A33" s="179"/>
      <c r="B33" s="139" t="s">
        <v>87</v>
      </c>
      <c r="C33" s="139">
        <f t="shared" si="7"/>
        <v>10.038</v>
      </c>
      <c r="D33" s="139">
        <v>1</v>
      </c>
      <c r="E33" s="139">
        <v>2.3</v>
      </c>
      <c r="F33" s="139">
        <f>2.65+0.488+0.1</f>
        <v>3.238</v>
      </c>
      <c r="G33" s="153">
        <v>1</v>
      </c>
      <c r="H33" s="139">
        <v>1.5</v>
      </c>
      <c r="I33" s="139">
        <v>1</v>
      </c>
      <c r="J33" s="165" t="s">
        <v>84</v>
      </c>
      <c r="K33" s="165" t="s">
        <v>95</v>
      </c>
      <c r="L33" s="166">
        <f>SUM(M33:R34)</f>
        <v>112</v>
      </c>
      <c r="M33" s="166">
        <v>10</v>
      </c>
      <c r="N33" s="166">
        <v>30</v>
      </c>
      <c r="O33" s="166">
        <v>25</v>
      </c>
      <c r="P33" s="174">
        <v>14</v>
      </c>
      <c r="Q33" s="166">
        <v>20</v>
      </c>
      <c r="R33" s="166">
        <v>13</v>
      </c>
    </row>
    <row r="34" spans="1:18" s="2" customFormat="1" ht="144" customHeight="1">
      <c r="A34" s="179"/>
      <c r="B34" s="139" t="s">
        <v>88</v>
      </c>
      <c r="C34" s="139">
        <f t="shared" si="7"/>
        <v>35.8</v>
      </c>
      <c r="D34" s="139">
        <v>2</v>
      </c>
      <c r="E34" s="139">
        <v>9.2</v>
      </c>
      <c r="F34" s="139">
        <v>10.6</v>
      </c>
      <c r="G34" s="153">
        <v>4</v>
      </c>
      <c r="H34" s="139">
        <v>6</v>
      </c>
      <c r="I34" s="139">
        <v>4</v>
      </c>
      <c r="J34" s="165"/>
      <c r="K34" s="165"/>
      <c r="L34" s="166"/>
      <c r="M34" s="166"/>
      <c r="N34" s="166"/>
      <c r="O34" s="166"/>
      <c r="P34" s="174"/>
      <c r="Q34" s="166"/>
      <c r="R34" s="166"/>
    </row>
    <row r="35" spans="1:18" s="2" customFormat="1" ht="71.25" customHeight="1">
      <c r="A35" s="169" t="s">
        <v>7</v>
      </c>
      <c r="B35" s="139" t="s">
        <v>87</v>
      </c>
      <c r="C35" s="139">
        <f>SUM(C29,C31,C33)</f>
        <v>83.038</v>
      </c>
      <c r="D35" s="139">
        <f aca="true" t="shared" si="8" ref="D35:I35">SUM(D29,D31,D33)</f>
        <v>33</v>
      </c>
      <c r="E35" s="139">
        <f t="shared" si="8"/>
        <v>4.3</v>
      </c>
      <c r="F35" s="139">
        <f t="shared" si="8"/>
        <v>5.2379999999999995</v>
      </c>
      <c r="G35" s="153">
        <f t="shared" si="8"/>
        <v>36</v>
      </c>
      <c r="H35" s="139">
        <f t="shared" si="8"/>
        <v>2.5</v>
      </c>
      <c r="I35" s="139">
        <f t="shared" si="8"/>
        <v>2</v>
      </c>
      <c r="J35" s="139"/>
      <c r="K35" s="139"/>
      <c r="L35" s="138"/>
      <c r="M35" s="138"/>
      <c r="N35" s="138"/>
      <c r="O35" s="138"/>
      <c r="P35" s="155"/>
      <c r="Q35" s="138"/>
      <c r="R35" s="138"/>
    </row>
    <row r="36" spans="1:18" s="2" customFormat="1" ht="67.5" customHeight="1">
      <c r="A36" s="169"/>
      <c r="B36" s="139" t="s">
        <v>88</v>
      </c>
      <c r="C36" s="139">
        <f>SUM(C30,C32,C34)</f>
        <v>262.348</v>
      </c>
      <c r="D36" s="139">
        <f aca="true" t="shared" si="9" ref="D36:I36">SUM(D30,D32,D34)</f>
        <v>97.97</v>
      </c>
      <c r="E36" s="139">
        <f t="shared" si="9"/>
        <v>9.2</v>
      </c>
      <c r="F36" s="139">
        <f t="shared" si="9"/>
        <v>18.6</v>
      </c>
      <c r="G36" s="153">
        <f t="shared" si="9"/>
        <v>126.578</v>
      </c>
      <c r="H36" s="139">
        <f t="shared" si="9"/>
        <v>6</v>
      </c>
      <c r="I36" s="139">
        <f t="shared" si="9"/>
        <v>4</v>
      </c>
      <c r="J36" s="139"/>
      <c r="K36" s="139"/>
      <c r="L36" s="138"/>
      <c r="M36" s="138"/>
      <c r="N36" s="138"/>
      <c r="O36" s="138"/>
      <c r="P36" s="155"/>
      <c r="Q36" s="138"/>
      <c r="R36" s="138"/>
    </row>
    <row r="37" spans="1:18" s="2" customFormat="1" ht="66" customHeight="1">
      <c r="A37" s="169" t="s">
        <v>10</v>
      </c>
      <c r="B37" s="139" t="s">
        <v>87</v>
      </c>
      <c r="C37" s="139">
        <f>D37+E37+F37+G37+H37+I37</f>
        <v>30.475</v>
      </c>
      <c r="D37" s="139">
        <v>5.2</v>
      </c>
      <c r="E37" s="139">
        <v>4.5</v>
      </c>
      <c r="F37" s="139">
        <v>5.4</v>
      </c>
      <c r="G37" s="153">
        <v>5.775</v>
      </c>
      <c r="H37" s="139">
        <v>4.6</v>
      </c>
      <c r="I37" s="139">
        <v>5</v>
      </c>
      <c r="J37" s="165" t="s">
        <v>66</v>
      </c>
      <c r="K37" s="165" t="s">
        <v>113</v>
      </c>
      <c r="L37" s="166">
        <f>SUM(M37:R37)</f>
        <v>200</v>
      </c>
      <c r="M37" s="166">
        <v>34</v>
      </c>
      <c r="N37" s="166">
        <v>26</v>
      </c>
      <c r="O37" s="166">
        <v>30</v>
      </c>
      <c r="P37" s="174">
        <v>35</v>
      </c>
      <c r="Q37" s="166">
        <v>35</v>
      </c>
      <c r="R37" s="166">
        <v>40</v>
      </c>
    </row>
    <row r="38" spans="1:18" s="2" customFormat="1" ht="160.5" customHeight="1">
      <c r="A38" s="169"/>
      <c r="B38" s="139" t="s">
        <v>88</v>
      </c>
      <c r="C38" s="139">
        <f>D38+E38+F38+G38+H38+I38</f>
        <v>11</v>
      </c>
      <c r="D38" s="139">
        <v>2</v>
      </c>
      <c r="E38" s="139">
        <v>1</v>
      </c>
      <c r="F38" s="139">
        <v>2</v>
      </c>
      <c r="G38" s="153">
        <v>2</v>
      </c>
      <c r="H38" s="139">
        <v>2</v>
      </c>
      <c r="I38" s="139">
        <v>2</v>
      </c>
      <c r="J38" s="165"/>
      <c r="K38" s="165"/>
      <c r="L38" s="166"/>
      <c r="M38" s="166"/>
      <c r="N38" s="166"/>
      <c r="O38" s="166"/>
      <c r="P38" s="174"/>
      <c r="Q38" s="166"/>
      <c r="R38" s="166"/>
    </row>
    <row r="39" spans="1:18" s="2" customFormat="1" ht="75.75" customHeight="1">
      <c r="A39" s="144" t="s">
        <v>7</v>
      </c>
      <c r="B39" s="139"/>
      <c r="C39" s="139">
        <f aca="true" t="shared" si="10" ref="C39:I39">SUM(C37:C38)</f>
        <v>41.475</v>
      </c>
      <c r="D39" s="139">
        <f t="shared" si="10"/>
        <v>7.2</v>
      </c>
      <c r="E39" s="139">
        <f t="shared" si="10"/>
        <v>5.5</v>
      </c>
      <c r="F39" s="139">
        <f t="shared" si="10"/>
        <v>7.4</v>
      </c>
      <c r="G39" s="153">
        <f t="shared" si="10"/>
        <v>7.775</v>
      </c>
      <c r="H39" s="139">
        <f t="shared" si="10"/>
        <v>6.6</v>
      </c>
      <c r="I39" s="139">
        <f t="shared" si="10"/>
        <v>7</v>
      </c>
      <c r="J39" s="165"/>
      <c r="K39" s="165"/>
      <c r="L39" s="165"/>
      <c r="M39" s="165"/>
      <c r="N39" s="165"/>
      <c r="O39" s="165"/>
      <c r="P39" s="165"/>
      <c r="Q39" s="165"/>
      <c r="R39" s="165"/>
    </row>
    <row r="40" spans="1:18" s="2" customFormat="1" ht="145.5" customHeight="1">
      <c r="A40" s="144" t="s">
        <v>11</v>
      </c>
      <c r="B40" s="139" t="s">
        <v>87</v>
      </c>
      <c r="C40" s="139">
        <f>D40+E40+F40+G40+H40+I40</f>
        <v>0.5</v>
      </c>
      <c r="D40" s="139">
        <v>0.1</v>
      </c>
      <c r="E40" s="139">
        <v>0</v>
      </c>
      <c r="F40" s="139">
        <v>0.1</v>
      </c>
      <c r="G40" s="153">
        <v>0.1</v>
      </c>
      <c r="H40" s="139">
        <v>0.1</v>
      </c>
      <c r="I40" s="139">
        <v>0.1</v>
      </c>
      <c r="J40" s="139" t="s">
        <v>96</v>
      </c>
      <c r="K40" s="139" t="s">
        <v>86</v>
      </c>
      <c r="L40" s="138">
        <f>SUM(M40:R40)</f>
        <v>54</v>
      </c>
      <c r="M40" s="138">
        <v>5</v>
      </c>
      <c r="N40" s="138">
        <v>0</v>
      </c>
      <c r="O40" s="138">
        <v>7</v>
      </c>
      <c r="P40" s="155">
        <v>9</v>
      </c>
      <c r="Q40" s="138">
        <v>15</v>
      </c>
      <c r="R40" s="138">
        <v>18</v>
      </c>
    </row>
    <row r="41" spans="1:18" s="2" customFormat="1" ht="57" customHeight="1">
      <c r="A41" s="145" t="s">
        <v>7</v>
      </c>
      <c r="B41" s="16"/>
      <c r="C41" s="139">
        <f>SUM(C40)</f>
        <v>0.5</v>
      </c>
      <c r="D41" s="139">
        <f aca="true" t="shared" si="11" ref="D41:I41">SUM(D40)</f>
        <v>0.1</v>
      </c>
      <c r="E41" s="139">
        <f t="shared" si="11"/>
        <v>0</v>
      </c>
      <c r="F41" s="139">
        <f t="shared" si="11"/>
        <v>0.1</v>
      </c>
      <c r="G41" s="153">
        <f t="shared" si="11"/>
        <v>0.1</v>
      </c>
      <c r="H41" s="139">
        <f t="shared" si="11"/>
        <v>0.1</v>
      </c>
      <c r="I41" s="139">
        <f t="shared" si="11"/>
        <v>0.1</v>
      </c>
      <c r="J41" s="175"/>
      <c r="K41" s="175"/>
      <c r="L41" s="175"/>
      <c r="M41" s="175"/>
      <c r="N41" s="175"/>
      <c r="O41" s="175"/>
      <c r="P41" s="175"/>
      <c r="Q41" s="175"/>
      <c r="R41" s="175"/>
    </row>
    <row r="42" spans="1:18" s="2" customFormat="1" ht="152.25" customHeight="1">
      <c r="A42" s="162" t="s">
        <v>12</v>
      </c>
      <c r="B42" s="139" t="s">
        <v>87</v>
      </c>
      <c r="C42" s="139">
        <f aca="true" t="shared" si="12" ref="C42:C47">D42+E42+F42+G42+H42+I42</f>
        <v>0.8</v>
      </c>
      <c r="D42" s="139">
        <v>0.1</v>
      </c>
      <c r="E42" s="139">
        <v>0</v>
      </c>
      <c r="F42" s="139">
        <v>0</v>
      </c>
      <c r="G42" s="153">
        <v>0</v>
      </c>
      <c r="H42" s="139">
        <v>0.3</v>
      </c>
      <c r="I42" s="139">
        <v>0.4</v>
      </c>
      <c r="J42" s="139" t="s">
        <v>33</v>
      </c>
      <c r="K42" s="139" t="s">
        <v>86</v>
      </c>
      <c r="L42" s="138">
        <f>SUM(M42:R42)</f>
        <v>140</v>
      </c>
      <c r="M42" s="138">
        <v>30</v>
      </c>
      <c r="N42" s="138">
        <v>0</v>
      </c>
      <c r="O42" s="138">
        <v>0</v>
      </c>
      <c r="P42" s="155">
        <v>0</v>
      </c>
      <c r="Q42" s="138">
        <v>50</v>
      </c>
      <c r="R42" s="138">
        <v>60</v>
      </c>
    </row>
    <row r="43" spans="1:18" s="2" customFormat="1" ht="222" customHeight="1">
      <c r="A43" s="164"/>
      <c r="B43" s="139" t="s">
        <v>87</v>
      </c>
      <c r="C43" s="139">
        <f t="shared" si="12"/>
        <v>0.4</v>
      </c>
      <c r="D43" s="139">
        <v>0</v>
      </c>
      <c r="E43" s="139">
        <v>0</v>
      </c>
      <c r="F43" s="139">
        <v>0</v>
      </c>
      <c r="G43" s="153">
        <v>0.1</v>
      </c>
      <c r="H43" s="139">
        <v>0.1</v>
      </c>
      <c r="I43" s="139">
        <v>0.2</v>
      </c>
      <c r="J43" s="139" t="s">
        <v>34</v>
      </c>
      <c r="K43" s="139" t="s">
        <v>97</v>
      </c>
      <c r="L43" s="138">
        <f>SUM(M43:R43)</f>
        <v>80</v>
      </c>
      <c r="M43" s="138">
        <v>0</v>
      </c>
      <c r="N43" s="138">
        <v>0</v>
      </c>
      <c r="O43" s="138">
        <v>0</v>
      </c>
      <c r="P43" s="155">
        <v>10</v>
      </c>
      <c r="Q43" s="138">
        <v>30</v>
      </c>
      <c r="R43" s="138">
        <v>40</v>
      </c>
    </row>
    <row r="44" spans="1:18" s="2" customFormat="1" ht="324.75" customHeight="1">
      <c r="A44" s="172"/>
      <c r="B44" s="139" t="s">
        <v>87</v>
      </c>
      <c r="C44" s="139">
        <f t="shared" si="12"/>
        <v>0.8979999999999999</v>
      </c>
      <c r="D44" s="139">
        <v>0.1</v>
      </c>
      <c r="E44" s="139">
        <v>0</v>
      </c>
      <c r="F44" s="139">
        <v>0.248</v>
      </c>
      <c r="G44" s="153">
        <v>0.15</v>
      </c>
      <c r="H44" s="139">
        <v>0.2</v>
      </c>
      <c r="I44" s="139">
        <v>0.2</v>
      </c>
      <c r="J44" s="139" t="s">
        <v>35</v>
      </c>
      <c r="K44" s="139" t="s">
        <v>114</v>
      </c>
      <c r="L44" s="138">
        <f>SUM(M44:R44)</f>
        <v>29</v>
      </c>
      <c r="M44" s="138">
        <v>3</v>
      </c>
      <c r="N44" s="138">
        <v>0</v>
      </c>
      <c r="O44" s="138">
        <v>5</v>
      </c>
      <c r="P44" s="155">
        <v>5</v>
      </c>
      <c r="Q44" s="138">
        <v>8</v>
      </c>
      <c r="R44" s="138">
        <v>8</v>
      </c>
    </row>
    <row r="45" spans="1:18" s="2" customFormat="1" ht="196.5" customHeight="1">
      <c r="A45" s="172"/>
      <c r="B45" s="139" t="s">
        <v>87</v>
      </c>
      <c r="C45" s="139">
        <f t="shared" si="12"/>
        <v>0.6000000000000001</v>
      </c>
      <c r="D45" s="139">
        <v>0.1</v>
      </c>
      <c r="E45" s="139">
        <v>0</v>
      </c>
      <c r="F45" s="139">
        <v>0</v>
      </c>
      <c r="G45" s="153">
        <v>0</v>
      </c>
      <c r="H45" s="139">
        <v>0.2</v>
      </c>
      <c r="I45" s="139">
        <v>0.3</v>
      </c>
      <c r="J45" s="139" t="s">
        <v>36</v>
      </c>
      <c r="K45" s="139" t="s">
        <v>106</v>
      </c>
      <c r="L45" s="138">
        <f>SUM(M45:R45)</f>
        <v>10</v>
      </c>
      <c r="M45" s="138">
        <v>0</v>
      </c>
      <c r="N45" s="138">
        <v>0</v>
      </c>
      <c r="O45" s="138">
        <v>0</v>
      </c>
      <c r="P45" s="155">
        <v>0</v>
      </c>
      <c r="Q45" s="138">
        <v>4</v>
      </c>
      <c r="R45" s="138">
        <v>6</v>
      </c>
    </row>
    <row r="46" spans="1:18" s="2" customFormat="1" ht="69.75" customHeight="1">
      <c r="A46" s="172"/>
      <c r="B46" s="139" t="s">
        <v>87</v>
      </c>
      <c r="C46" s="139">
        <f t="shared" si="12"/>
        <v>23.1</v>
      </c>
      <c r="D46" s="139">
        <v>0</v>
      </c>
      <c r="E46" s="139">
        <v>2.1</v>
      </c>
      <c r="F46" s="139">
        <v>8</v>
      </c>
      <c r="G46" s="153">
        <v>8</v>
      </c>
      <c r="H46" s="139">
        <v>2.5</v>
      </c>
      <c r="I46" s="139">
        <v>2.5</v>
      </c>
      <c r="J46" s="165" t="s">
        <v>120</v>
      </c>
      <c r="K46" s="165" t="s">
        <v>121</v>
      </c>
      <c r="L46" s="166">
        <f>SUM(M46:R47)</f>
        <v>19</v>
      </c>
      <c r="M46" s="166">
        <v>0</v>
      </c>
      <c r="N46" s="166">
        <v>3</v>
      </c>
      <c r="O46" s="166">
        <v>8</v>
      </c>
      <c r="P46" s="174">
        <v>4</v>
      </c>
      <c r="Q46" s="166">
        <v>2</v>
      </c>
      <c r="R46" s="166">
        <v>2</v>
      </c>
    </row>
    <row r="47" spans="1:18" s="2" customFormat="1" ht="127.5" customHeight="1">
      <c r="A47" s="173"/>
      <c r="B47" s="139" t="s">
        <v>88</v>
      </c>
      <c r="C47" s="139">
        <f t="shared" si="12"/>
        <v>70.4</v>
      </c>
      <c r="D47" s="139">
        <v>0</v>
      </c>
      <c r="E47" s="139">
        <v>8.4</v>
      </c>
      <c r="F47" s="139">
        <v>32</v>
      </c>
      <c r="G47" s="153">
        <v>10</v>
      </c>
      <c r="H47" s="139">
        <v>10</v>
      </c>
      <c r="I47" s="139">
        <v>10</v>
      </c>
      <c r="J47" s="165"/>
      <c r="K47" s="165"/>
      <c r="L47" s="166"/>
      <c r="M47" s="166"/>
      <c r="N47" s="166"/>
      <c r="O47" s="166"/>
      <c r="P47" s="174"/>
      <c r="Q47" s="166"/>
      <c r="R47" s="166"/>
    </row>
    <row r="48" spans="1:18" s="2" customFormat="1" ht="75" customHeight="1">
      <c r="A48" s="169" t="s">
        <v>7</v>
      </c>
      <c r="B48" s="139" t="s">
        <v>87</v>
      </c>
      <c r="C48" s="139">
        <f aca="true" t="shared" si="13" ref="C48:I48">SUM(C42,C43,C44,C45,C46)</f>
        <v>25.798000000000002</v>
      </c>
      <c r="D48" s="139">
        <f t="shared" si="13"/>
        <v>0.30000000000000004</v>
      </c>
      <c r="E48" s="139">
        <f t="shared" si="13"/>
        <v>2.1</v>
      </c>
      <c r="F48" s="139">
        <f t="shared" si="13"/>
        <v>8.248</v>
      </c>
      <c r="G48" s="139">
        <f t="shared" si="13"/>
        <v>8.25</v>
      </c>
      <c r="H48" s="139">
        <f t="shared" si="13"/>
        <v>3.3</v>
      </c>
      <c r="I48" s="139">
        <f t="shared" si="13"/>
        <v>3.6</v>
      </c>
      <c r="J48" s="139"/>
      <c r="K48" s="139"/>
      <c r="L48" s="138"/>
      <c r="M48" s="138"/>
      <c r="N48" s="138"/>
      <c r="O48" s="138"/>
      <c r="P48" s="155"/>
      <c r="Q48" s="138"/>
      <c r="R48" s="138"/>
    </row>
    <row r="49" spans="1:18" s="2" customFormat="1" ht="52.5" customHeight="1">
      <c r="A49" s="169"/>
      <c r="B49" s="139" t="s">
        <v>88</v>
      </c>
      <c r="C49" s="139">
        <f>SUM(C47)</f>
        <v>70.4</v>
      </c>
      <c r="D49" s="139">
        <f aca="true" t="shared" si="14" ref="D49:I49">SUM(D47)</f>
        <v>0</v>
      </c>
      <c r="E49" s="139">
        <f t="shared" si="14"/>
        <v>8.4</v>
      </c>
      <c r="F49" s="139">
        <f t="shared" si="14"/>
        <v>32</v>
      </c>
      <c r="G49" s="139">
        <f t="shared" si="14"/>
        <v>10</v>
      </c>
      <c r="H49" s="139">
        <f t="shared" si="14"/>
        <v>10</v>
      </c>
      <c r="I49" s="139">
        <f t="shared" si="14"/>
        <v>10</v>
      </c>
      <c r="J49" s="139"/>
      <c r="K49" s="139"/>
      <c r="L49" s="138"/>
      <c r="M49" s="138"/>
      <c r="N49" s="138"/>
      <c r="O49" s="138"/>
      <c r="P49" s="155"/>
      <c r="Q49" s="138"/>
      <c r="R49" s="138"/>
    </row>
    <row r="50" spans="1:18" s="2" customFormat="1" ht="138.75" customHeight="1">
      <c r="A50" s="169" t="s">
        <v>81</v>
      </c>
      <c r="B50" s="139" t="s">
        <v>87</v>
      </c>
      <c r="C50" s="139">
        <f>SUM(D50:I50)</f>
        <v>11.1</v>
      </c>
      <c r="D50" s="139">
        <v>0</v>
      </c>
      <c r="E50" s="139">
        <v>0</v>
      </c>
      <c r="F50" s="139">
        <v>2.5</v>
      </c>
      <c r="G50" s="153">
        <v>6.1</v>
      </c>
      <c r="H50" s="139">
        <v>1.5</v>
      </c>
      <c r="I50" s="139">
        <v>1</v>
      </c>
      <c r="J50" s="165" t="s">
        <v>82</v>
      </c>
      <c r="K50" s="165" t="s">
        <v>115</v>
      </c>
      <c r="L50" s="165" t="s">
        <v>90</v>
      </c>
      <c r="M50" s="166">
        <v>0</v>
      </c>
      <c r="N50" s="166">
        <v>0</v>
      </c>
      <c r="O50" s="166">
        <v>50</v>
      </c>
      <c r="P50" s="174">
        <v>50</v>
      </c>
      <c r="Q50" s="166">
        <v>80</v>
      </c>
      <c r="R50" s="166">
        <v>80</v>
      </c>
    </row>
    <row r="51" spans="1:18" s="2" customFormat="1" ht="177.75" customHeight="1">
      <c r="A51" s="169"/>
      <c r="B51" s="139" t="s">
        <v>88</v>
      </c>
      <c r="C51" s="139">
        <f>SUM(D51:I51)</f>
        <v>44</v>
      </c>
      <c r="D51" s="139">
        <v>0</v>
      </c>
      <c r="E51" s="139">
        <v>0</v>
      </c>
      <c r="F51" s="139">
        <v>0</v>
      </c>
      <c r="G51" s="153">
        <v>34</v>
      </c>
      <c r="H51" s="139">
        <v>6</v>
      </c>
      <c r="I51" s="139">
        <v>4</v>
      </c>
      <c r="J51" s="165"/>
      <c r="K51" s="165"/>
      <c r="L51" s="165"/>
      <c r="M51" s="166"/>
      <c r="N51" s="166"/>
      <c r="O51" s="166"/>
      <c r="P51" s="174"/>
      <c r="Q51" s="166"/>
      <c r="R51" s="166"/>
    </row>
    <row r="52" spans="1:18" s="2" customFormat="1" ht="45.75" customHeight="1">
      <c r="A52" s="144" t="s">
        <v>7</v>
      </c>
      <c r="B52" s="16"/>
      <c r="C52" s="139">
        <f>SUM(C50:C51)</f>
        <v>55.1</v>
      </c>
      <c r="D52" s="139">
        <f aca="true" t="shared" si="15" ref="D52:I52">SUM(D50:D51)</f>
        <v>0</v>
      </c>
      <c r="E52" s="139">
        <f t="shared" si="15"/>
        <v>0</v>
      </c>
      <c r="F52" s="139">
        <f t="shared" si="15"/>
        <v>2.5</v>
      </c>
      <c r="G52" s="153">
        <f t="shared" si="15"/>
        <v>40.1</v>
      </c>
      <c r="H52" s="139">
        <f t="shared" si="15"/>
        <v>7.5</v>
      </c>
      <c r="I52" s="139">
        <f t="shared" si="15"/>
        <v>5</v>
      </c>
      <c r="J52" s="167"/>
      <c r="K52" s="167"/>
      <c r="L52" s="167"/>
      <c r="M52" s="167"/>
      <c r="N52" s="167"/>
      <c r="O52" s="167"/>
      <c r="P52" s="167"/>
      <c r="Q52" s="167"/>
      <c r="R52" s="167"/>
    </row>
    <row r="53" spans="1:18" s="17" customFormat="1" ht="297.75" customHeight="1">
      <c r="A53" s="162" t="s">
        <v>39</v>
      </c>
      <c r="B53" s="165" t="s">
        <v>87</v>
      </c>
      <c r="C53" s="165">
        <f>SUM(D53:I55)</f>
        <v>3.3</v>
      </c>
      <c r="D53" s="165">
        <v>0.1</v>
      </c>
      <c r="E53" s="165">
        <v>0.5</v>
      </c>
      <c r="F53" s="165">
        <v>0.5</v>
      </c>
      <c r="G53" s="170">
        <v>0.7</v>
      </c>
      <c r="H53" s="165">
        <v>0.5</v>
      </c>
      <c r="I53" s="165">
        <v>1</v>
      </c>
      <c r="J53" s="171" t="s">
        <v>122</v>
      </c>
      <c r="K53" s="171" t="s">
        <v>123</v>
      </c>
      <c r="L53" s="171" t="s">
        <v>90</v>
      </c>
      <c r="M53" s="171">
        <v>1</v>
      </c>
      <c r="N53" s="171">
        <v>50</v>
      </c>
      <c r="O53" s="171">
        <v>0.5</v>
      </c>
      <c r="P53" s="176">
        <v>0.5</v>
      </c>
      <c r="Q53" s="171">
        <v>0.5</v>
      </c>
      <c r="R53" s="171">
        <v>50</v>
      </c>
    </row>
    <row r="54" spans="1:18" ht="1.5" customHeight="1" hidden="1">
      <c r="A54" s="163"/>
      <c r="B54" s="165"/>
      <c r="C54" s="165"/>
      <c r="D54" s="165"/>
      <c r="E54" s="165"/>
      <c r="F54" s="165"/>
      <c r="G54" s="170"/>
      <c r="H54" s="165"/>
      <c r="I54" s="165"/>
      <c r="J54" s="172"/>
      <c r="K54" s="172"/>
      <c r="L54" s="172"/>
      <c r="M54" s="172"/>
      <c r="N54" s="172"/>
      <c r="O54" s="172"/>
      <c r="P54" s="177"/>
      <c r="Q54" s="172"/>
      <c r="R54" s="172"/>
    </row>
    <row r="55" spans="1:18" ht="0.75" customHeight="1" hidden="1">
      <c r="A55" s="163"/>
      <c r="B55" s="165"/>
      <c r="C55" s="165"/>
      <c r="D55" s="165"/>
      <c r="E55" s="165"/>
      <c r="F55" s="165"/>
      <c r="G55" s="170"/>
      <c r="H55" s="165"/>
      <c r="I55" s="165"/>
      <c r="J55" s="172"/>
      <c r="K55" s="172"/>
      <c r="L55" s="172"/>
      <c r="M55" s="172"/>
      <c r="N55" s="172"/>
      <c r="O55" s="172"/>
      <c r="P55" s="177"/>
      <c r="Q55" s="172"/>
      <c r="R55" s="172"/>
    </row>
    <row r="56" spans="1:18" ht="147" customHeight="1">
      <c r="A56" s="164"/>
      <c r="B56" s="139" t="s">
        <v>88</v>
      </c>
      <c r="C56" s="139">
        <f>SUM(D56:I57)</f>
        <v>18.3</v>
      </c>
      <c r="D56" s="139">
        <v>0</v>
      </c>
      <c r="E56" s="139">
        <v>0</v>
      </c>
      <c r="F56" s="139">
        <v>2.9</v>
      </c>
      <c r="G56" s="153">
        <v>9.4</v>
      </c>
      <c r="H56" s="139">
        <v>2</v>
      </c>
      <c r="I56" s="139">
        <v>4</v>
      </c>
      <c r="J56" s="173"/>
      <c r="K56" s="173"/>
      <c r="L56" s="173"/>
      <c r="M56" s="173"/>
      <c r="N56" s="173"/>
      <c r="O56" s="173"/>
      <c r="P56" s="178"/>
      <c r="Q56" s="173"/>
      <c r="R56" s="173"/>
    </row>
    <row r="57" spans="1:18" ht="248.25" customHeight="1">
      <c r="A57" s="144"/>
      <c r="B57" s="139"/>
      <c r="C57" s="139"/>
      <c r="D57" s="139"/>
      <c r="E57" s="139"/>
      <c r="F57" s="139"/>
      <c r="G57" s="153"/>
      <c r="H57" s="139"/>
      <c r="I57" s="139"/>
      <c r="J57" s="139" t="s">
        <v>98</v>
      </c>
      <c r="K57" s="139"/>
      <c r="L57" s="139"/>
      <c r="M57" s="139"/>
      <c r="N57" s="139"/>
      <c r="O57" s="139"/>
      <c r="P57" s="153"/>
      <c r="Q57" s="139"/>
      <c r="R57" s="139"/>
    </row>
    <row r="58" spans="1:18" ht="42.75" customHeight="1">
      <c r="A58" s="169" t="s">
        <v>7</v>
      </c>
      <c r="B58" s="169"/>
      <c r="C58" s="139">
        <f>SUM(C53:C57)</f>
        <v>21.6</v>
      </c>
      <c r="D58" s="139">
        <f aca="true" t="shared" si="16" ref="D58:I58">SUM(D53:D57)</f>
        <v>0.1</v>
      </c>
      <c r="E58" s="139">
        <f t="shared" si="16"/>
        <v>0.5</v>
      </c>
      <c r="F58" s="139">
        <f t="shared" si="16"/>
        <v>3.4</v>
      </c>
      <c r="G58" s="153">
        <f t="shared" si="16"/>
        <v>10.1</v>
      </c>
      <c r="H58" s="139">
        <f t="shared" si="16"/>
        <v>2.5</v>
      </c>
      <c r="I58" s="139">
        <f t="shared" si="16"/>
        <v>5</v>
      </c>
      <c r="J58" s="167"/>
      <c r="K58" s="167"/>
      <c r="L58" s="167"/>
      <c r="M58" s="167"/>
      <c r="N58" s="167"/>
      <c r="O58" s="167"/>
      <c r="P58" s="167"/>
      <c r="Q58" s="167"/>
      <c r="R58" s="167"/>
    </row>
    <row r="59" spans="1:18" s="2" customFormat="1" ht="41.25" customHeight="1">
      <c r="A59" s="169" t="s">
        <v>107</v>
      </c>
      <c r="B59" s="169"/>
      <c r="C59" s="135">
        <f>SUM(C60:C61)</f>
        <v>560.311</v>
      </c>
      <c r="D59" s="135">
        <f aca="true" t="shared" si="17" ref="D59:I59">SUM(D60:D61)</f>
        <v>138.67000000000002</v>
      </c>
      <c r="E59" s="135">
        <f t="shared" si="17"/>
        <v>30</v>
      </c>
      <c r="F59" s="135">
        <f>SUM(F60:F61)</f>
        <v>77.48599999999999</v>
      </c>
      <c r="G59" s="154">
        <f t="shared" si="17"/>
        <v>238.90300000000002</v>
      </c>
      <c r="H59" s="135">
        <f t="shared" si="17"/>
        <v>38.5</v>
      </c>
      <c r="I59" s="135">
        <f t="shared" si="17"/>
        <v>36.7</v>
      </c>
      <c r="J59" s="142"/>
      <c r="K59" s="143"/>
      <c r="L59" s="142"/>
      <c r="M59" s="142"/>
      <c r="N59" s="142"/>
      <c r="O59" s="142"/>
      <c r="P59" s="157"/>
      <c r="Q59" s="142"/>
      <c r="R59" s="142"/>
    </row>
    <row r="60" spans="1:18" s="2" customFormat="1" ht="33" customHeight="1">
      <c r="A60" s="169" t="s">
        <v>94</v>
      </c>
      <c r="B60" s="169"/>
      <c r="C60" s="135">
        <f aca="true" t="shared" si="18" ref="C60:I60">SUM(C35,C37,C41,C48,C50,C53)</f>
        <v>154.211</v>
      </c>
      <c r="D60" s="135">
        <f t="shared" si="18"/>
        <v>38.7</v>
      </c>
      <c r="E60" s="135">
        <f t="shared" si="18"/>
        <v>11.4</v>
      </c>
      <c r="F60" s="135">
        <f t="shared" si="18"/>
        <v>21.985999999999997</v>
      </c>
      <c r="G60" s="154">
        <f t="shared" si="18"/>
        <v>56.925000000000004</v>
      </c>
      <c r="H60" s="135">
        <f t="shared" si="18"/>
        <v>12.5</v>
      </c>
      <c r="I60" s="135">
        <f t="shared" si="18"/>
        <v>12.7</v>
      </c>
      <c r="J60" s="141"/>
      <c r="K60" s="141"/>
      <c r="L60" s="142"/>
      <c r="M60" s="142"/>
      <c r="N60" s="142"/>
      <c r="O60" s="142"/>
      <c r="P60" s="157"/>
      <c r="Q60" s="142"/>
      <c r="R60" s="142"/>
    </row>
    <row r="61" spans="1:18" s="2" customFormat="1" ht="30.75" customHeight="1">
      <c r="A61" s="169" t="s">
        <v>99</v>
      </c>
      <c r="B61" s="169"/>
      <c r="C61" s="135">
        <v>406.1</v>
      </c>
      <c r="D61" s="135">
        <f aca="true" t="shared" si="19" ref="D61:I61">SUM(D36,D38,D49,D51,D56)</f>
        <v>99.97</v>
      </c>
      <c r="E61" s="135">
        <f t="shared" si="19"/>
        <v>18.6</v>
      </c>
      <c r="F61" s="135">
        <f t="shared" si="19"/>
        <v>55.5</v>
      </c>
      <c r="G61" s="154">
        <f t="shared" si="19"/>
        <v>181.978</v>
      </c>
      <c r="H61" s="135">
        <f t="shared" si="19"/>
        <v>26</v>
      </c>
      <c r="I61" s="135">
        <f t="shared" si="19"/>
        <v>24</v>
      </c>
      <c r="J61" s="141"/>
      <c r="K61" s="141"/>
      <c r="L61" s="142"/>
      <c r="M61" s="142"/>
      <c r="N61" s="142"/>
      <c r="O61" s="142"/>
      <c r="P61" s="157"/>
      <c r="Q61" s="142"/>
      <c r="R61" s="142"/>
    </row>
    <row r="62" spans="1:18" ht="69.75" customHeight="1">
      <c r="A62" s="169" t="s">
        <v>108</v>
      </c>
      <c r="B62" s="169"/>
      <c r="C62" s="135">
        <f aca="true" t="shared" si="20" ref="C62:I62">SUM(C63:C64)</f>
        <v>594.85</v>
      </c>
      <c r="D62" s="135">
        <f t="shared" si="20"/>
        <v>140.87</v>
      </c>
      <c r="E62" s="135">
        <f t="shared" si="20"/>
        <v>33.2</v>
      </c>
      <c r="F62" s="135">
        <f t="shared" si="20"/>
        <v>83.3</v>
      </c>
      <c r="G62" s="154">
        <f t="shared" si="20"/>
        <v>244.62800000000001</v>
      </c>
      <c r="H62" s="135">
        <f t="shared" si="20"/>
        <v>47.1</v>
      </c>
      <c r="I62" s="135">
        <f t="shared" si="20"/>
        <v>45.7</v>
      </c>
      <c r="J62" s="16"/>
      <c r="K62" s="16"/>
      <c r="L62" s="16"/>
      <c r="M62" s="16"/>
      <c r="N62" s="16"/>
      <c r="O62" s="16"/>
      <c r="P62" s="158"/>
      <c r="Q62" s="16"/>
      <c r="R62" s="146"/>
    </row>
    <row r="63" spans="1:18" ht="40.5" customHeight="1">
      <c r="A63" s="169" t="s">
        <v>94</v>
      </c>
      <c r="B63" s="169"/>
      <c r="C63" s="135">
        <f aca="true" t="shared" si="21" ref="C63:I64">SUM(C26,C60)</f>
        <v>168.25</v>
      </c>
      <c r="D63" s="135">
        <f t="shared" si="21"/>
        <v>40.400000000000006</v>
      </c>
      <c r="E63" s="135">
        <f t="shared" si="21"/>
        <v>12.6</v>
      </c>
      <c r="F63" s="135">
        <f t="shared" si="21"/>
        <v>23.799999999999997</v>
      </c>
      <c r="G63" s="154">
        <f t="shared" si="21"/>
        <v>58.650000000000006</v>
      </c>
      <c r="H63" s="135">
        <f t="shared" si="21"/>
        <v>16.1</v>
      </c>
      <c r="I63" s="135">
        <f t="shared" si="21"/>
        <v>16.7</v>
      </c>
      <c r="J63" s="147"/>
      <c r="K63" s="16"/>
      <c r="L63" s="16"/>
      <c r="M63" s="16"/>
      <c r="N63" s="16"/>
      <c r="O63" s="16"/>
      <c r="P63" s="158"/>
      <c r="Q63" s="16"/>
      <c r="R63" s="146"/>
    </row>
    <row r="64" spans="1:19" ht="40.5" customHeight="1">
      <c r="A64" s="169" t="s">
        <v>99</v>
      </c>
      <c r="B64" s="169"/>
      <c r="C64" s="135">
        <f t="shared" si="21"/>
        <v>426.6</v>
      </c>
      <c r="D64" s="135">
        <f t="shared" si="21"/>
        <v>100.47</v>
      </c>
      <c r="E64" s="135">
        <f t="shared" si="21"/>
        <v>20.6</v>
      </c>
      <c r="F64" s="135">
        <f t="shared" si="21"/>
        <v>59.5</v>
      </c>
      <c r="G64" s="154">
        <f t="shared" si="21"/>
        <v>185.978</v>
      </c>
      <c r="H64" s="135">
        <f t="shared" si="21"/>
        <v>31</v>
      </c>
      <c r="I64" s="135">
        <f t="shared" si="21"/>
        <v>29</v>
      </c>
      <c r="J64" s="16"/>
      <c r="K64" s="16"/>
      <c r="L64" s="16"/>
      <c r="M64" s="16"/>
      <c r="N64" s="16"/>
      <c r="O64" s="16"/>
      <c r="P64" s="158"/>
      <c r="Q64" s="16"/>
      <c r="R64" s="146"/>
      <c r="S64" s="148" t="s">
        <v>68</v>
      </c>
    </row>
    <row r="65" spans="1:19" ht="12.75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3"/>
      <c r="L65" s="3"/>
      <c r="M65" s="3"/>
      <c r="N65" s="3"/>
      <c r="O65" s="75"/>
      <c r="P65" s="159"/>
      <c r="Q65" s="3"/>
      <c r="S65" t="s">
        <v>68</v>
      </c>
    </row>
    <row r="66" spans="1:17" ht="12.75">
      <c r="A66" s="75"/>
      <c r="B66" s="75"/>
      <c r="C66" s="75"/>
      <c r="D66" s="151"/>
      <c r="E66" s="75"/>
      <c r="F66" s="75"/>
      <c r="G66" s="75"/>
      <c r="H66" s="75"/>
      <c r="I66" s="75"/>
      <c r="J66" s="75"/>
      <c r="K66" s="3"/>
      <c r="L66" s="3"/>
      <c r="M66" s="3"/>
      <c r="N66" s="3"/>
      <c r="O66" s="75"/>
      <c r="P66" s="159"/>
      <c r="Q66" s="3"/>
    </row>
    <row r="67" spans="1:17" ht="12.75">
      <c r="A67" s="75"/>
      <c r="B67" s="75"/>
      <c r="C67" s="75"/>
      <c r="D67" s="151"/>
      <c r="E67" s="151"/>
      <c r="F67" s="75"/>
      <c r="G67" s="75"/>
      <c r="H67" s="75"/>
      <c r="I67" s="75"/>
      <c r="J67" s="75"/>
      <c r="K67" s="3"/>
      <c r="L67" s="3"/>
      <c r="M67" s="3"/>
      <c r="N67" s="3"/>
      <c r="O67" s="75"/>
      <c r="P67" s="159"/>
      <c r="Q67" s="3"/>
    </row>
    <row r="68" spans="1:17" ht="12.75">
      <c r="A68" s="75"/>
      <c r="B68" s="75"/>
      <c r="C68" s="75"/>
      <c r="D68" s="151"/>
      <c r="E68" s="75"/>
      <c r="F68" s="151"/>
      <c r="G68" s="151"/>
      <c r="H68" s="151"/>
      <c r="I68" s="151"/>
      <c r="J68" s="151"/>
      <c r="K68" s="151"/>
      <c r="L68" s="151"/>
      <c r="M68" s="3"/>
      <c r="N68" s="3"/>
      <c r="O68" s="75"/>
      <c r="P68" s="159"/>
      <c r="Q68" s="3"/>
    </row>
    <row r="69" spans="1:17" ht="12.75">
      <c r="A69" s="75"/>
      <c r="B69" s="75"/>
      <c r="C69" s="75"/>
      <c r="D69" s="151"/>
      <c r="E69" s="75"/>
      <c r="F69" s="75"/>
      <c r="G69" s="75"/>
      <c r="H69" s="75"/>
      <c r="I69" s="75"/>
      <c r="J69" s="75"/>
      <c r="K69" s="3"/>
      <c r="L69" s="3"/>
      <c r="M69" s="3"/>
      <c r="N69" s="3"/>
      <c r="O69" s="75"/>
      <c r="P69" s="159"/>
      <c r="Q69" s="3"/>
    </row>
    <row r="70" spans="1:17" ht="12.75">
      <c r="A70" s="75"/>
      <c r="B70" s="75"/>
      <c r="C70" s="75"/>
      <c r="D70" s="151"/>
      <c r="E70" s="75"/>
      <c r="F70" s="75"/>
      <c r="G70" s="75"/>
      <c r="H70" s="75"/>
      <c r="I70" s="75"/>
      <c r="J70" s="75"/>
      <c r="K70" s="3"/>
      <c r="L70" s="3"/>
      <c r="M70" s="3"/>
      <c r="N70" s="3"/>
      <c r="O70" s="75"/>
      <c r="P70" s="159"/>
      <c r="Q70" s="3"/>
    </row>
    <row r="71" spans="1:17" ht="12.75">
      <c r="A71" s="75"/>
      <c r="B71" s="75"/>
      <c r="C71" s="151"/>
      <c r="D71" s="151"/>
      <c r="E71" s="75"/>
      <c r="F71" s="75"/>
      <c r="G71" s="75"/>
      <c r="H71" s="75"/>
      <c r="I71" s="75"/>
      <c r="J71" s="75"/>
      <c r="K71" s="3"/>
      <c r="L71" s="3"/>
      <c r="M71" s="3"/>
      <c r="N71" s="3"/>
      <c r="O71" s="75"/>
      <c r="P71" s="159"/>
      <c r="Q71" s="3"/>
    </row>
    <row r="72" spans="1:17" ht="12.75">
      <c r="A72" s="75"/>
      <c r="B72" s="75"/>
      <c r="C72" s="75"/>
      <c r="D72" s="151"/>
      <c r="E72" s="75"/>
      <c r="F72" s="75"/>
      <c r="G72" s="75"/>
      <c r="H72" s="75"/>
      <c r="I72" s="75"/>
      <c r="J72" s="75"/>
      <c r="K72" s="3"/>
      <c r="L72" s="3"/>
      <c r="M72" s="3"/>
      <c r="N72" s="3"/>
      <c r="O72" s="75"/>
      <c r="P72" s="159"/>
      <c r="Q72" s="3"/>
    </row>
    <row r="73" spans="1:17" ht="12.75">
      <c r="A73" s="75"/>
      <c r="B73" s="75"/>
      <c r="C73" s="75"/>
      <c r="D73" s="151"/>
      <c r="E73" s="75"/>
      <c r="F73" s="75"/>
      <c r="G73" s="75"/>
      <c r="H73" s="75"/>
      <c r="I73" s="75"/>
      <c r="J73" s="75"/>
      <c r="K73" s="3"/>
      <c r="L73" s="3"/>
      <c r="M73" s="3"/>
      <c r="N73" s="3"/>
      <c r="O73" s="75"/>
      <c r="P73" s="159"/>
      <c r="Q73" s="3"/>
    </row>
    <row r="74" spans="1:17" ht="12.75">
      <c r="A74" s="75"/>
      <c r="B74" s="75"/>
      <c r="C74" s="75"/>
      <c r="D74" s="151"/>
      <c r="E74" s="75"/>
      <c r="F74" s="75"/>
      <c r="G74" s="75"/>
      <c r="H74" s="75"/>
      <c r="I74" s="151"/>
      <c r="J74" s="75"/>
      <c r="K74" s="3"/>
      <c r="L74" s="3"/>
      <c r="M74" s="3"/>
      <c r="N74" s="3"/>
      <c r="O74" s="75"/>
      <c r="P74" s="159"/>
      <c r="Q74" s="3"/>
    </row>
    <row r="75" spans="1:17" ht="12.75">
      <c r="A75" s="75"/>
      <c r="B75" s="75"/>
      <c r="C75" s="75"/>
      <c r="D75" s="151"/>
      <c r="E75" s="75"/>
      <c r="F75" s="75"/>
      <c r="G75" s="75"/>
      <c r="H75" s="75"/>
      <c r="I75" s="75"/>
      <c r="J75" s="75"/>
      <c r="K75" s="3"/>
      <c r="L75" s="3"/>
      <c r="M75" s="3"/>
      <c r="N75" s="3"/>
      <c r="O75" s="75"/>
      <c r="P75" s="159"/>
      <c r="Q75" s="3"/>
    </row>
    <row r="76" spans="1:17" ht="12.75">
      <c r="A76" s="75"/>
      <c r="B76" s="75"/>
      <c r="C76" s="75"/>
      <c r="D76" s="151"/>
      <c r="E76" s="75"/>
      <c r="F76" s="75"/>
      <c r="G76" s="75"/>
      <c r="H76" s="75"/>
      <c r="I76" s="75"/>
      <c r="J76" s="75"/>
      <c r="K76" s="3"/>
      <c r="L76" s="3"/>
      <c r="M76" s="3"/>
      <c r="N76" s="3"/>
      <c r="O76" s="75"/>
      <c r="P76" s="159"/>
      <c r="Q76" s="3"/>
    </row>
    <row r="77" spans="1:17" ht="12.75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3"/>
      <c r="L77" s="3"/>
      <c r="M77" s="3"/>
      <c r="N77" s="3"/>
      <c r="O77" s="75"/>
      <c r="P77" s="159"/>
      <c r="Q77" s="3"/>
    </row>
    <row r="78" spans="1:17" ht="12.75">
      <c r="A78" s="75"/>
      <c r="B78" s="75"/>
      <c r="C78" s="75"/>
      <c r="D78" s="151"/>
      <c r="E78" s="75"/>
      <c r="F78" s="75"/>
      <c r="G78" s="75"/>
      <c r="H78" s="75"/>
      <c r="I78" s="75"/>
      <c r="J78" s="75"/>
      <c r="K78" s="3"/>
      <c r="L78" s="3"/>
      <c r="M78" s="3"/>
      <c r="N78" s="3"/>
      <c r="O78" s="75"/>
      <c r="P78" s="159"/>
      <c r="Q78" s="3"/>
    </row>
    <row r="79" spans="1:17" ht="12.75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3"/>
      <c r="L79" s="3"/>
      <c r="M79" s="3"/>
      <c r="N79" s="3"/>
      <c r="O79" s="75"/>
      <c r="P79" s="159"/>
      <c r="Q79" s="3"/>
    </row>
    <row r="80" spans="1:16" ht="12.75">
      <c r="A80" s="76"/>
      <c r="B80" s="76"/>
      <c r="C80" s="76"/>
      <c r="D80" s="75"/>
      <c r="E80" s="76"/>
      <c r="G80" s="76"/>
      <c r="H80" s="76"/>
      <c r="I80" s="76"/>
      <c r="J80" s="152"/>
      <c r="P80" s="160"/>
    </row>
    <row r="81" spans="1:16" ht="12.75">
      <c r="A81" s="76"/>
      <c r="B81" s="76"/>
      <c r="C81" s="76"/>
      <c r="D81" s="75"/>
      <c r="E81" s="76"/>
      <c r="G81" s="76"/>
      <c r="H81" s="76"/>
      <c r="I81" s="76"/>
      <c r="J81" s="152"/>
      <c r="P81" s="160"/>
    </row>
    <row r="82" spans="1:16" ht="12.75">
      <c r="A82" s="76"/>
      <c r="B82" s="76"/>
      <c r="C82" s="76"/>
      <c r="D82" s="75"/>
      <c r="E82" s="76"/>
      <c r="G82" s="76"/>
      <c r="H82" s="76"/>
      <c r="I82" s="76"/>
      <c r="J82" s="152"/>
      <c r="P82" s="160"/>
    </row>
    <row r="83" spans="1:16" ht="12.75">
      <c r="A83" s="76"/>
      <c r="B83" s="76"/>
      <c r="C83" s="76"/>
      <c r="D83" s="75"/>
      <c r="E83" s="76"/>
      <c r="G83" s="76"/>
      <c r="H83" s="76"/>
      <c r="I83" s="76"/>
      <c r="J83" s="152"/>
      <c r="P83" s="160"/>
    </row>
    <row r="84" spans="1:16" ht="12.75">
      <c r="A84" s="76"/>
      <c r="B84" s="76"/>
      <c r="C84" s="76"/>
      <c r="D84" s="75"/>
      <c r="E84" s="76"/>
      <c r="G84" s="76"/>
      <c r="H84" s="76"/>
      <c r="I84" s="76"/>
      <c r="J84" s="152"/>
      <c r="P84" s="160"/>
    </row>
    <row r="85" spans="1:16" ht="12.75">
      <c r="A85" s="76"/>
      <c r="B85" s="76"/>
      <c r="C85" s="76"/>
      <c r="D85" s="75"/>
      <c r="E85" s="76"/>
      <c r="G85" s="76"/>
      <c r="H85" s="76"/>
      <c r="I85" s="76"/>
      <c r="J85" s="152"/>
      <c r="P85" s="160"/>
    </row>
    <row r="86" spans="1:16" ht="12.75">
      <c r="A86" s="76"/>
      <c r="B86" s="76"/>
      <c r="C86" s="76"/>
      <c r="D86" s="75"/>
      <c r="E86" s="76"/>
      <c r="G86" s="76"/>
      <c r="H86" s="76"/>
      <c r="I86" s="76"/>
      <c r="J86" s="152"/>
      <c r="P86" s="160"/>
    </row>
    <row r="87" spans="1:16" ht="12.75">
      <c r="A87" s="76"/>
      <c r="B87" s="76"/>
      <c r="C87" s="76"/>
      <c r="D87" s="76"/>
      <c r="E87" s="76"/>
      <c r="G87" s="76"/>
      <c r="H87" s="76"/>
      <c r="I87" s="76"/>
      <c r="J87" s="152"/>
      <c r="P87" s="160"/>
    </row>
    <row r="88" spans="1:16" ht="12.75">
      <c r="A88" s="76"/>
      <c r="B88" s="76"/>
      <c r="C88" s="76"/>
      <c r="D88" s="76"/>
      <c r="E88" s="76"/>
      <c r="G88" s="76"/>
      <c r="H88" s="76"/>
      <c r="I88" s="76"/>
      <c r="J88" s="152"/>
      <c r="P88" s="160"/>
    </row>
    <row r="89" spans="1:16" ht="12.75">
      <c r="A89" s="76"/>
      <c r="B89" s="76"/>
      <c r="C89" s="76"/>
      <c r="D89" s="76"/>
      <c r="E89" s="76"/>
      <c r="G89" s="76"/>
      <c r="H89" s="76"/>
      <c r="I89" s="76"/>
      <c r="J89" s="152"/>
      <c r="P89" s="160"/>
    </row>
    <row r="90" spans="1:16" ht="12.75">
      <c r="A90" s="76"/>
      <c r="B90" s="76"/>
      <c r="C90" s="76"/>
      <c r="D90" s="76"/>
      <c r="E90" s="76"/>
      <c r="G90" s="76"/>
      <c r="H90" s="76"/>
      <c r="I90" s="76"/>
      <c r="J90" s="152"/>
      <c r="P90" s="160"/>
    </row>
    <row r="91" spans="1:16" ht="12.75">
      <c r="A91" s="76"/>
      <c r="B91" s="76"/>
      <c r="C91" s="76"/>
      <c r="D91" s="76"/>
      <c r="E91" s="76"/>
      <c r="G91" s="76"/>
      <c r="H91" s="76"/>
      <c r="I91" s="76"/>
      <c r="J91" s="152"/>
      <c r="P91" s="160"/>
    </row>
    <row r="92" spans="1:16" ht="12.75">
      <c r="A92" s="76"/>
      <c r="B92" s="76"/>
      <c r="C92" s="76"/>
      <c r="D92" s="76"/>
      <c r="E92" s="76"/>
      <c r="G92" s="76"/>
      <c r="H92" s="76"/>
      <c r="I92" s="76"/>
      <c r="J92" s="152"/>
      <c r="P92" s="160"/>
    </row>
    <row r="93" spans="1:16" ht="12.75">
      <c r="A93" s="76"/>
      <c r="B93" s="76"/>
      <c r="C93" s="76"/>
      <c r="D93" s="76"/>
      <c r="E93" s="76"/>
      <c r="G93" s="76"/>
      <c r="H93" s="76"/>
      <c r="I93" s="76"/>
      <c r="J93" s="152"/>
      <c r="P93" s="160"/>
    </row>
    <row r="94" spans="1:16" ht="12.75">
      <c r="A94" s="76"/>
      <c r="B94" s="76"/>
      <c r="C94" s="76"/>
      <c r="D94" s="76"/>
      <c r="E94" s="76"/>
      <c r="G94" s="76"/>
      <c r="H94" s="76"/>
      <c r="I94" s="76"/>
      <c r="J94" s="152"/>
      <c r="P94" s="160"/>
    </row>
    <row r="95" spans="1:16" ht="12.75">
      <c r="A95" s="76"/>
      <c r="B95" s="76"/>
      <c r="C95" s="76"/>
      <c r="D95" s="76"/>
      <c r="E95" s="76"/>
      <c r="G95" s="76"/>
      <c r="H95" s="76"/>
      <c r="I95" s="76"/>
      <c r="J95" s="152"/>
      <c r="P95" s="160"/>
    </row>
    <row r="96" spans="1:16" ht="12.75">
      <c r="A96" s="76"/>
      <c r="B96" s="76"/>
      <c r="C96" s="76"/>
      <c r="D96" s="76"/>
      <c r="E96" s="76"/>
      <c r="G96" s="76"/>
      <c r="H96" s="76"/>
      <c r="I96" s="76"/>
      <c r="J96" s="152"/>
      <c r="P96" s="160"/>
    </row>
    <row r="97" spans="1:16" ht="12.75">
      <c r="A97" s="76"/>
      <c r="B97" s="76"/>
      <c r="C97" s="76"/>
      <c r="D97" s="76"/>
      <c r="E97" s="76"/>
      <c r="G97" s="76"/>
      <c r="H97" s="76"/>
      <c r="I97" s="76"/>
      <c r="J97" s="152"/>
      <c r="P97" s="160"/>
    </row>
    <row r="98" spans="1:16" ht="12.75">
      <c r="A98" s="76"/>
      <c r="B98" s="76"/>
      <c r="C98" s="76"/>
      <c r="D98" s="76"/>
      <c r="E98" s="76"/>
      <c r="G98" s="76"/>
      <c r="H98" s="76"/>
      <c r="I98" s="76"/>
      <c r="J98" s="152"/>
      <c r="P98" s="160"/>
    </row>
    <row r="99" spans="1:16" ht="12.75">
      <c r="A99" s="76"/>
      <c r="B99" s="76"/>
      <c r="C99" s="76"/>
      <c r="D99" s="76"/>
      <c r="E99" s="76"/>
      <c r="G99" s="76"/>
      <c r="H99" s="76"/>
      <c r="I99" s="76"/>
      <c r="J99" s="152"/>
      <c r="P99" s="160"/>
    </row>
    <row r="100" spans="1:16" ht="12.75">
      <c r="A100" s="76"/>
      <c r="B100" s="76"/>
      <c r="C100" s="76"/>
      <c r="D100" s="76"/>
      <c r="E100" s="76"/>
      <c r="G100" s="76"/>
      <c r="H100" s="76"/>
      <c r="I100" s="76"/>
      <c r="J100" s="152"/>
      <c r="P100" s="160"/>
    </row>
    <row r="101" spans="1:16" ht="12.75">
      <c r="A101" s="76"/>
      <c r="B101" s="76"/>
      <c r="C101" s="76"/>
      <c r="D101" s="76"/>
      <c r="E101" s="76"/>
      <c r="G101" s="76"/>
      <c r="H101" s="76"/>
      <c r="I101" s="76"/>
      <c r="J101" s="152"/>
      <c r="P101" s="160"/>
    </row>
    <row r="102" spans="1:16" ht="12.75">
      <c r="A102" s="76"/>
      <c r="B102" s="76"/>
      <c r="C102" s="76"/>
      <c r="D102" s="76"/>
      <c r="E102" s="76"/>
      <c r="G102" s="76"/>
      <c r="H102" s="76"/>
      <c r="I102" s="76"/>
      <c r="J102" s="152"/>
      <c r="P102" s="160"/>
    </row>
    <row r="103" spans="1:16" ht="12.75">
      <c r="A103" s="76"/>
      <c r="B103" s="76"/>
      <c r="C103" s="76"/>
      <c r="D103" s="76"/>
      <c r="E103" s="76"/>
      <c r="G103" s="76"/>
      <c r="H103" s="76"/>
      <c r="I103" s="76"/>
      <c r="J103" s="152"/>
      <c r="K103" s="152"/>
      <c r="L103" s="76"/>
      <c r="P103" s="160"/>
    </row>
    <row r="104" spans="1:16" ht="12.75">
      <c r="A104" s="76"/>
      <c r="B104" s="76"/>
      <c r="C104" s="76"/>
      <c r="D104" s="76"/>
      <c r="E104" s="76"/>
      <c r="G104" s="76"/>
      <c r="H104" s="76"/>
      <c r="I104" s="76"/>
      <c r="J104" s="152"/>
      <c r="K104" s="152"/>
      <c r="L104" s="76"/>
      <c r="P104" s="160"/>
    </row>
    <row r="105" spans="1:16" ht="12.75">
      <c r="A105" s="76"/>
      <c r="B105" s="76"/>
      <c r="C105" s="76"/>
      <c r="D105" s="76"/>
      <c r="E105" s="76"/>
      <c r="G105" s="76"/>
      <c r="H105" s="76"/>
      <c r="I105" s="76"/>
      <c r="J105" s="152"/>
      <c r="K105" s="152"/>
      <c r="L105" s="76"/>
      <c r="P105" s="160"/>
    </row>
    <row r="106" spans="1:16" ht="12.75">
      <c r="A106" s="76"/>
      <c r="B106" s="76"/>
      <c r="C106" s="76"/>
      <c r="D106" s="76"/>
      <c r="E106" s="76"/>
      <c r="G106" s="76"/>
      <c r="H106" s="76"/>
      <c r="I106" s="76"/>
      <c r="J106" s="152"/>
      <c r="K106" s="152"/>
      <c r="L106" s="76"/>
      <c r="P106" s="160"/>
    </row>
    <row r="107" spans="1:16" ht="12.75">
      <c r="A107" s="76"/>
      <c r="B107" s="76"/>
      <c r="C107" s="76"/>
      <c r="D107" s="76"/>
      <c r="E107" s="76"/>
      <c r="G107" s="76"/>
      <c r="H107" s="76"/>
      <c r="I107" s="76"/>
      <c r="J107" s="152"/>
      <c r="K107" s="152"/>
      <c r="L107" s="76"/>
      <c r="P107" s="160"/>
    </row>
    <row r="108" spans="1:16" ht="12.75">
      <c r="A108" s="76"/>
      <c r="B108" s="76"/>
      <c r="C108" s="76"/>
      <c r="D108" s="76"/>
      <c r="E108" s="76"/>
      <c r="G108" s="76"/>
      <c r="H108" s="76"/>
      <c r="I108" s="76"/>
      <c r="J108" s="152"/>
      <c r="K108" s="152"/>
      <c r="L108" s="76"/>
      <c r="P108" s="160"/>
    </row>
    <row r="109" spans="1:16" ht="12.75">
      <c r="A109" s="76"/>
      <c r="B109" s="76"/>
      <c r="C109" s="76"/>
      <c r="D109" s="76"/>
      <c r="E109" s="76"/>
      <c r="G109" s="76"/>
      <c r="H109" s="76"/>
      <c r="I109" s="76"/>
      <c r="J109" s="152"/>
      <c r="K109" s="152"/>
      <c r="L109" s="76"/>
      <c r="P109" s="160"/>
    </row>
    <row r="110" spans="1:16" ht="12.75">
      <c r="A110" s="76"/>
      <c r="B110" s="76"/>
      <c r="C110" s="76"/>
      <c r="D110" s="76"/>
      <c r="E110" s="76"/>
      <c r="G110" s="76"/>
      <c r="H110" s="76"/>
      <c r="I110" s="76"/>
      <c r="J110" s="152"/>
      <c r="K110" s="152"/>
      <c r="L110" s="76"/>
      <c r="P110" s="160"/>
    </row>
    <row r="111" spans="1:16" ht="12.75">
      <c r="A111" s="76"/>
      <c r="B111" s="76"/>
      <c r="C111" s="76"/>
      <c r="D111" s="76"/>
      <c r="E111" s="76"/>
      <c r="G111" s="76"/>
      <c r="H111" s="76"/>
      <c r="I111" s="76"/>
      <c r="J111" s="152"/>
      <c r="K111" s="152"/>
      <c r="L111" s="76"/>
      <c r="P111" s="160"/>
    </row>
    <row r="112" spans="1:16" ht="12.75">
      <c r="A112" s="76"/>
      <c r="B112" s="76"/>
      <c r="C112" s="76"/>
      <c r="D112" s="76"/>
      <c r="E112" s="76"/>
      <c r="G112" s="76"/>
      <c r="H112" s="76"/>
      <c r="I112" s="76"/>
      <c r="J112" s="152"/>
      <c r="K112" s="152"/>
      <c r="L112" s="76"/>
      <c r="P112" s="160"/>
    </row>
    <row r="113" spans="1:16" ht="12.75">
      <c r="A113" s="76"/>
      <c r="B113" s="76"/>
      <c r="C113" s="76"/>
      <c r="D113" s="76"/>
      <c r="E113" s="76"/>
      <c r="G113" s="76"/>
      <c r="H113" s="76"/>
      <c r="I113" s="76"/>
      <c r="J113" s="152"/>
      <c r="K113" s="152"/>
      <c r="L113" s="76"/>
      <c r="P113" s="160"/>
    </row>
    <row r="114" spans="1:16" ht="12.75">
      <c r="A114" s="76"/>
      <c r="B114" s="76"/>
      <c r="C114" s="76"/>
      <c r="D114" s="76"/>
      <c r="E114" s="76"/>
      <c r="G114" s="76"/>
      <c r="H114" s="76"/>
      <c r="I114" s="76"/>
      <c r="J114" s="152"/>
      <c r="K114" s="152"/>
      <c r="L114" s="76"/>
      <c r="P114" s="160"/>
    </row>
    <row r="115" spans="1:16" ht="12.75">
      <c r="A115" s="76"/>
      <c r="B115" s="76"/>
      <c r="C115" s="76"/>
      <c r="D115" s="76"/>
      <c r="E115" s="76"/>
      <c r="G115" s="76"/>
      <c r="H115" s="76"/>
      <c r="I115" s="76"/>
      <c r="J115" s="152"/>
      <c r="K115" s="152"/>
      <c r="L115" s="76"/>
      <c r="P115" s="160"/>
    </row>
    <row r="116" spans="1:16" ht="12.75">
      <c r="A116" s="76"/>
      <c r="B116" s="76"/>
      <c r="C116" s="76"/>
      <c r="D116" s="76"/>
      <c r="E116" s="76"/>
      <c r="G116" s="76"/>
      <c r="H116" s="76"/>
      <c r="I116" s="76"/>
      <c r="J116" s="152"/>
      <c r="K116" s="152"/>
      <c r="L116" s="76"/>
      <c r="P116" s="160"/>
    </row>
    <row r="117" spans="1:16" ht="12.75">
      <c r="A117" s="76"/>
      <c r="B117" s="76"/>
      <c r="C117" s="76"/>
      <c r="D117" s="76"/>
      <c r="E117" s="76"/>
      <c r="G117" s="76"/>
      <c r="H117" s="76"/>
      <c r="I117" s="76"/>
      <c r="J117" s="152"/>
      <c r="K117" s="152"/>
      <c r="L117" s="76"/>
      <c r="P117" s="160"/>
    </row>
    <row r="118" spans="1:16" ht="12.75">
      <c r="A118" s="76"/>
      <c r="B118" s="76"/>
      <c r="C118" s="76"/>
      <c r="D118" s="76"/>
      <c r="E118" s="76"/>
      <c r="G118" s="76"/>
      <c r="H118" s="76"/>
      <c r="I118" s="76"/>
      <c r="J118" s="152"/>
      <c r="K118" s="152"/>
      <c r="L118" s="76"/>
      <c r="P118" s="160"/>
    </row>
    <row r="119" spans="1:16" ht="12.75">
      <c r="A119" s="76"/>
      <c r="B119" s="76"/>
      <c r="C119" s="76"/>
      <c r="D119" s="76"/>
      <c r="E119" s="76"/>
      <c r="G119" s="76"/>
      <c r="H119" s="76"/>
      <c r="I119" s="76"/>
      <c r="J119" s="152"/>
      <c r="K119" s="152"/>
      <c r="L119" s="76"/>
      <c r="P119" s="160"/>
    </row>
    <row r="120" spans="1:16" ht="12.75">
      <c r="A120" s="76"/>
      <c r="B120" s="76"/>
      <c r="C120" s="76"/>
      <c r="D120" s="76"/>
      <c r="E120" s="76"/>
      <c r="G120" s="76"/>
      <c r="H120" s="76"/>
      <c r="I120" s="76"/>
      <c r="J120" s="152"/>
      <c r="K120" s="152"/>
      <c r="L120" s="76"/>
      <c r="P120" s="160"/>
    </row>
    <row r="121" spans="1:16" ht="12.75">
      <c r="A121" s="76"/>
      <c r="B121" s="76"/>
      <c r="C121" s="76"/>
      <c r="D121" s="76"/>
      <c r="E121" s="76"/>
      <c r="G121" s="76"/>
      <c r="H121" s="76"/>
      <c r="I121" s="76"/>
      <c r="J121" s="152"/>
      <c r="K121" s="152"/>
      <c r="L121" s="76"/>
      <c r="P121" s="160"/>
    </row>
    <row r="122" spans="1:16" ht="12.75">
      <c r="A122" s="76"/>
      <c r="B122" s="76"/>
      <c r="C122" s="76"/>
      <c r="D122" s="76"/>
      <c r="E122" s="76"/>
      <c r="G122" s="76"/>
      <c r="H122" s="76"/>
      <c r="I122" s="76"/>
      <c r="J122" s="152"/>
      <c r="K122" s="152"/>
      <c r="L122" s="76"/>
      <c r="P122" s="160"/>
    </row>
    <row r="123" spans="1:16" ht="12.75">
      <c r="A123" s="76"/>
      <c r="B123" s="76"/>
      <c r="C123" s="76"/>
      <c r="D123" s="76"/>
      <c r="E123" s="76"/>
      <c r="G123" s="76"/>
      <c r="H123" s="76"/>
      <c r="I123" s="76"/>
      <c r="J123" s="152"/>
      <c r="K123" s="152"/>
      <c r="L123" s="76"/>
      <c r="P123" s="160"/>
    </row>
    <row r="124" spans="1:16" ht="12.75">
      <c r="A124" s="76"/>
      <c r="B124" s="76"/>
      <c r="C124" s="76"/>
      <c r="D124" s="76"/>
      <c r="E124" s="76"/>
      <c r="G124" s="76"/>
      <c r="H124" s="76"/>
      <c r="I124" s="76"/>
      <c r="J124" s="152"/>
      <c r="K124" s="152"/>
      <c r="L124" s="76"/>
      <c r="P124" s="160"/>
    </row>
    <row r="125" spans="1:16" ht="12.75">
      <c r="A125" s="76"/>
      <c r="B125" s="76"/>
      <c r="C125" s="76"/>
      <c r="D125" s="76"/>
      <c r="E125" s="76"/>
      <c r="G125" s="76"/>
      <c r="H125" s="76"/>
      <c r="I125" s="76"/>
      <c r="J125" s="152"/>
      <c r="K125" s="152"/>
      <c r="L125" s="76"/>
      <c r="P125" s="160"/>
    </row>
    <row r="126" spans="1:16" ht="12.75">
      <c r="A126" s="76"/>
      <c r="B126" s="76"/>
      <c r="C126" s="76"/>
      <c r="D126" s="76"/>
      <c r="E126" s="76"/>
      <c r="G126" s="76"/>
      <c r="H126" s="76"/>
      <c r="I126" s="76"/>
      <c r="J126" s="152"/>
      <c r="K126" s="152"/>
      <c r="L126" s="76"/>
      <c r="P126" s="160"/>
    </row>
    <row r="127" spans="1:16" ht="12.75">
      <c r="A127" s="76"/>
      <c r="B127" s="76"/>
      <c r="C127" s="76"/>
      <c r="D127" s="76"/>
      <c r="E127" s="76"/>
      <c r="G127" s="76"/>
      <c r="H127" s="76"/>
      <c r="I127" s="76"/>
      <c r="J127" s="152"/>
      <c r="K127" s="152"/>
      <c r="L127" s="76"/>
      <c r="P127" s="160"/>
    </row>
    <row r="128" spans="1:16" ht="12.75">
      <c r="A128" s="76"/>
      <c r="B128" s="76"/>
      <c r="C128" s="76"/>
      <c r="D128" s="76"/>
      <c r="E128" s="76"/>
      <c r="G128" s="76"/>
      <c r="H128" s="76"/>
      <c r="I128" s="76"/>
      <c r="J128" s="152"/>
      <c r="K128" s="152"/>
      <c r="L128" s="76"/>
      <c r="P128" s="160"/>
    </row>
    <row r="129" spans="1:16" ht="12.75">
      <c r="A129" s="76"/>
      <c r="B129" s="76"/>
      <c r="C129" s="76"/>
      <c r="D129" s="76"/>
      <c r="E129" s="76"/>
      <c r="G129" s="76"/>
      <c r="H129" s="76"/>
      <c r="I129" s="76"/>
      <c r="J129" s="152"/>
      <c r="K129" s="152"/>
      <c r="L129" s="76"/>
      <c r="P129" s="160"/>
    </row>
    <row r="130" spans="1:16" ht="12.75">
      <c r="A130" s="76"/>
      <c r="B130" s="76"/>
      <c r="C130" s="76"/>
      <c r="D130" s="76"/>
      <c r="E130" s="76"/>
      <c r="G130" s="76"/>
      <c r="H130" s="76"/>
      <c r="I130" s="76"/>
      <c r="J130" s="152"/>
      <c r="K130" s="152"/>
      <c r="L130" s="76"/>
      <c r="P130" s="160"/>
    </row>
    <row r="131" spans="1:16" ht="12.75">
      <c r="A131" s="76"/>
      <c r="B131" s="76"/>
      <c r="C131" s="76"/>
      <c r="D131" s="76"/>
      <c r="E131" s="76"/>
      <c r="G131" s="76"/>
      <c r="H131" s="76"/>
      <c r="I131" s="76"/>
      <c r="J131" s="152"/>
      <c r="K131" s="152"/>
      <c r="L131" s="76"/>
      <c r="P131" s="160"/>
    </row>
    <row r="132" spans="1:16" ht="12.75">
      <c r="A132" s="76"/>
      <c r="B132" s="76"/>
      <c r="C132" s="76"/>
      <c r="D132" s="76"/>
      <c r="E132" s="76"/>
      <c r="G132" s="76"/>
      <c r="H132" s="76"/>
      <c r="I132" s="76"/>
      <c r="J132" s="152"/>
      <c r="K132" s="152"/>
      <c r="L132" s="76"/>
      <c r="P132" s="160"/>
    </row>
    <row r="133" spans="1:16" ht="12.75">
      <c r="A133" s="76"/>
      <c r="B133" s="76"/>
      <c r="C133" s="76"/>
      <c r="D133" s="76"/>
      <c r="E133" s="76"/>
      <c r="G133" s="76"/>
      <c r="H133" s="76"/>
      <c r="I133" s="76"/>
      <c r="J133" s="152"/>
      <c r="K133" s="152"/>
      <c r="L133" s="76"/>
      <c r="P133" s="160"/>
    </row>
    <row r="134" spans="1:16" ht="12.75">
      <c r="A134" s="76"/>
      <c r="B134" s="76"/>
      <c r="C134" s="76"/>
      <c r="D134" s="76"/>
      <c r="E134" s="76"/>
      <c r="G134" s="76"/>
      <c r="H134" s="76"/>
      <c r="I134" s="76"/>
      <c r="J134" s="152"/>
      <c r="K134" s="152"/>
      <c r="L134" s="76"/>
      <c r="P134" s="160"/>
    </row>
    <row r="135" spans="1:16" ht="12.75">
      <c r="A135" s="76"/>
      <c r="B135" s="76"/>
      <c r="C135" s="76"/>
      <c r="D135" s="76"/>
      <c r="E135" s="76"/>
      <c r="G135" s="76"/>
      <c r="H135" s="76"/>
      <c r="I135" s="76"/>
      <c r="J135" s="152"/>
      <c r="K135" s="152"/>
      <c r="L135" s="76"/>
      <c r="P135" s="160"/>
    </row>
    <row r="136" spans="1:16" ht="12.75">
      <c r="A136" s="76"/>
      <c r="B136" s="76"/>
      <c r="C136" s="76"/>
      <c r="D136" s="76"/>
      <c r="E136" s="76"/>
      <c r="G136" s="76"/>
      <c r="H136" s="76"/>
      <c r="I136" s="76"/>
      <c r="J136" s="152"/>
      <c r="K136" s="152"/>
      <c r="L136" s="76"/>
      <c r="P136" s="160"/>
    </row>
    <row r="137" spans="1:16" ht="12.75">
      <c r="A137" s="76"/>
      <c r="B137" s="76"/>
      <c r="C137" s="76"/>
      <c r="D137" s="76"/>
      <c r="E137" s="76"/>
      <c r="G137" s="76"/>
      <c r="H137" s="76"/>
      <c r="I137" s="76"/>
      <c r="J137" s="152"/>
      <c r="K137" s="152"/>
      <c r="L137" s="76"/>
      <c r="P137" s="160"/>
    </row>
    <row r="138" spans="1:16" ht="12.75">
      <c r="A138" s="76"/>
      <c r="B138" s="76"/>
      <c r="C138" s="76"/>
      <c r="D138" s="76"/>
      <c r="E138" s="76"/>
      <c r="G138" s="76"/>
      <c r="H138" s="76"/>
      <c r="I138" s="76"/>
      <c r="J138" s="152"/>
      <c r="K138" s="152"/>
      <c r="L138" s="76"/>
      <c r="P138" s="160"/>
    </row>
    <row r="139" spans="1:16" ht="12.75">
      <c r="A139" s="76"/>
      <c r="B139" s="76"/>
      <c r="C139" s="76"/>
      <c r="D139" s="76"/>
      <c r="E139" s="76"/>
      <c r="G139" s="76"/>
      <c r="H139" s="76"/>
      <c r="I139" s="76"/>
      <c r="J139" s="152"/>
      <c r="K139" s="152"/>
      <c r="L139" s="76"/>
      <c r="P139" s="160"/>
    </row>
    <row r="140" spans="1:16" ht="12.75">
      <c r="A140" s="76"/>
      <c r="B140" s="76"/>
      <c r="C140" s="76"/>
      <c r="D140" s="76"/>
      <c r="E140" s="76"/>
      <c r="G140" s="76"/>
      <c r="H140" s="76"/>
      <c r="I140" s="76"/>
      <c r="J140" s="152"/>
      <c r="K140" s="152"/>
      <c r="L140" s="76"/>
      <c r="P140" s="160"/>
    </row>
    <row r="141" spans="1:16" ht="12.75">
      <c r="A141" s="76"/>
      <c r="B141" s="76"/>
      <c r="C141" s="76"/>
      <c r="D141" s="76"/>
      <c r="E141" s="76"/>
      <c r="G141" s="76"/>
      <c r="H141" s="76"/>
      <c r="I141" s="76"/>
      <c r="J141" s="152"/>
      <c r="K141" s="152"/>
      <c r="L141" s="76"/>
      <c r="P141" s="160"/>
    </row>
    <row r="142" spans="1:16" ht="12.75">
      <c r="A142" s="76"/>
      <c r="B142" s="76"/>
      <c r="C142" s="76"/>
      <c r="D142" s="76"/>
      <c r="E142" s="76"/>
      <c r="G142" s="76"/>
      <c r="H142" s="76"/>
      <c r="I142" s="76"/>
      <c r="J142" s="152"/>
      <c r="K142" s="152"/>
      <c r="L142" s="76"/>
      <c r="P142" s="160"/>
    </row>
    <row r="143" spans="1:16" ht="12.75">
      <c r="A143" s="76"/>
      <c r="B143" s="76"/>
      <c r="C143" s="76"/>
      <c r="D143" s="76"/>
      <c r="E143" s="76"/>
      <c r="G143" s="76"/>
      <c r="H143" s="76"/>
      <c r="I143" s="76"/>
      <c r="J143" s="152"/>
      <c r="K143" s="152"/>
      <c r="L143" s="76"/>
      <c r="P143" s="160"/>
    </row>
    <row r="144" spans="1:16" ht="12.75">
      <c r="A144" s="76"/>
      <c r="B144" s="76"/>
      <c r="C144" s="76"/>
      <c r="D144" s="76"/>
      <c r="E144" s="76"/>
      <c r="G144" s="76"/>
      <c r="H144" s="76"/>
      <c r="I144" s="76"/>
      <c r="J144" s="152"/>
      <c r="K144" s="152"/>
      <c r="L144" s="76"/>
      <c r="P144" s="160"/>
    </row>
    <row r="145" spans="1:16" ht="12.75">
      <c r="A145" s="76"/>
      <c r="B145" s="76"/>
      <c r="C145" s="76"/>
      <c r="D145" s="76"/>
      <c r="E145" s="76"/>
      <c r="G145" s="76"/>
      <c r="H145" s="76"/>
      <c r="I145" s="76"/>
      <c r="J145" s="152"/>
      <c r="K145" s="152"/>
      <c r="L145" s="76"/>
      <c r="P145" s="160"/>
    </row>
    <row r="146" spans="1:16" ht="12.75">
      <c r="A146" s="76"/>
      <c r="B146" s="76"/>
      <c r="C146" s="76"/>
      <c r="D146" s="76"/>
      <c r="E146" s="76"/>
      <c r="G146" s="76"/>
      <c r="H146" s="76"/>
      <c r="I146" s="76"/>
      <c r="J146" s="152"/>
      <c r="K146" s="152"/>
      <c r="L146" s="76"/>
      <c r="P146" s="160"/>
    </row>
    <row r="147" spans="1:16" ht="12.75">
      <c r="A147" s="76"/>
      <c r="B147" s="76"/>
      <c r="C147" s="76"/>
      <c r="D147" s="76"/>
      <c r="E147" s="76"/>
      <c r="G147" s="76"/>
      <c r="H147" s="76"/>
      <c r="I147" s="76"/>
      <c r="J147" s="152"/>
      <c r="K147" s="152"/>
      <c r="L147" s="76"/>
      <c r="P147" s="160"/>
    </row>
    <row r="148" spans="1:16" ht="12.75">
      <c r="A148" s="76"/>
      <c r="B148" s="76"/>
      <c r="C148" s="76"/>
      <c r="D148" s="76"/>
      <c r="E148" s="76"/>
      <c r="G148" s="76"/>
      <c r="H148" s="76"/>
      <c r="I148" s="76"/>
      <c r="J148" s="152"/>
      <c r="K148" s="152"/>
      <c r="L148" s="76"/>
      <c r="P148" s="160"/>
    </row>
    <row r="149" spans="1:16" ht="12.75">
      <c r="A149" s="76"/>
      <c r="B149" s="76"/>
      <c r="C149" s="76"/>
      <c r="D149" s="76"/>
      <c r="E149" s="76"/>
      <c r="G149" s="76"/>
      <c r="H149" s="76"/>
      <c r="I149" s="76"/>
      <c r="J149" s="152"/>
      <c r="K149" s="152"/>
      <c r="L149" s="76"/>
      <c r="P149" s="160"/>
    </row>
    <row r="150" spans="1:16" ht="12.75">
      <c r="A150" s="76"/>
      <c r="B150" s="76"/>
      <c r="C150" s="76"/>
      <c r="D150" s="76"/>
      <c r="E150" s="76"/>
      <c r="G150" s="76"/>
      <c r="H150" s="76"/>
      <c r="I150" s="76"/>
      <c r="J150" s="152"/>
      <c r="K150" s="152"/>
      <c r="L150" s="76"/>
      <c r="P150" s="160"/>
    </row>
    <row r="151" spans="1:16" ht="12.75">
      <c r="A151" s="76"/>
      <c r="B151" s="76"/>
      <c r="C151" s="76"/>
      <c r="D151" s="76"/>
      <c r="E151" s="76"/>
      <c r="G151" s="76"/>
      <c r="H151" s="76"/>
      <c r="I151" s="76"/>
      <c r="J151" s="152"/>
      <c r="K151" s="152"/>
      <c r="L151" s="76"/>
      <c r="P151" s="160"/>
    </row>
    <row r="152" spans="1:16" ht="12.75">
      <c r="A152" s="76"/>
      <c r="B152" s="76"/>
      <c r="C152" s="76"/>
      <c r="D152" s="76"/>
      <c r="E152" s="76"/>
      <c r="G152" s="76"/>
      <c r="H152" s="76"/>
      <c r="I152" s="76"/>
      <c r="J152" s="152"/>
      <c r="K152" s="152"/>
      <c r="L152" s="76"/>
      <c r="P152" s="160"/>
    </row>
    <row r="153" spans="1:16" ht="12.75">
      <c r="A153" s="76"/>
      <c r="B153" s="76"/>
      <c r="C153" s="76"/>
      <c r="D153" s="76"/>
      <c r="E153" s="76"/>
      <c r="G153" s="76"/>
      <c r="H153" s="76"/>
      <c r="I153" s="76"/>
      <c r="J153" s="152"/>
      <c r="K153" s="152"/>
      <c r="L153" s="76"/>
      <c r="P153" s="160"/>
    </row>
    <row r="154" spans="1:16" ht="12.75">
      <c r="A154" s="76"/>
      <c r="B154" s="76"/>
      <c r="C154" s="76"/>
      <c r="D154" s="76"/>
      <c r="E154" s="76"/>
      <c r="G154" s="76"/>
      <c r="H154" s="76"/>
      <c r="I154" s="76"/>
      <c r="J154" s="152"/>
      <c r="K154" s="152"/>
      <c r="L154" s="76"/>
      <c r="P154" s="160"/>
    </row>
    <row r="155" spans="1:16" ht="12.75">
      <c r="A155" s="76"/>
      <c r="B155" s="76"/>
      <c r="C155" s="76"/>
      <c r="D155" s="76"/>
      <c r="E155" s="76"/>
      <c r="G155" s="76"/>
      <c r="H155" s="76"/>
      <c r="I155" s="76"/>
      <c r="J155" s="152"/>
      <c r="K155" s="152"/>
      <c r="L155" s="76"/>
      <c r="P155" s="160"/>
    </row>
    <row r="156" spans="1:16" ht="12.75">
      <c r="A156" s="76"/>
      <c r="B156" s="76"/>
      <c r="C156" s="76"/>
      <c r="D156" s="76"/>
      <c r="E156" s="76"/>
      <c r="G156" s="76"/>
      <c r="H156" s="76"/>
      <c r="I156" s="76"/>
      <c r="J156" s="152"/>
      <c r="K156" s="152"/>
      <c r="L156" s="76"/>
      <c r="P156" s="160"/>
    </row>
    <row r="157" spans="1:16" ht="12.75">
      <c r="A157" s="76"/>
      <c r="B157" s="76"/>
      <c r="C157" s="76"/>
      <c r="D157" s="76"/>
      <c r="E157" s="76"/>
      <c r="G157" s="76"/>
      <c r="H157" s="76"/>
      <c r="I157" s="76"/>
      <c r="J157" s="152"/>
      <c r="K157" s="152"/>
      <c r="L157" s="76"/>
      <c r="P157" s="160"/>
    </row>
    <row r="158" spans="1:16" ht="12.75">
      <c r="A158" s="76"/>
      <c r="B158" s="76"/>
      <c r="C158" s="76"/>
      <c r="D158" s="76"/>
      <c r="E158" s="76"/>
      <c r="G158" s="76"/>
      <c r="H158" s="76"/>
      <c r="I158" s="76"/>
      <c r="J158" s="152"/>
      <c r="K158" s="152"/>
      <c r="L158" s="76"/>
      <c r="P158" s="160"/>
    </row>
    <row r="159" spans="1:16" ht="12.75">
      <c r="A159" s="76"/>
      <c r="B159" s="76"/>
      <c r="C159" s="76"/>
      <c r="D159" s="76"/>
      <c r="E159" s="76"/>
      <c r="G159" s="76"/>
      <c r="H159" s="76"/>
      <c r="I159" s="76"/>
      <c r="J159" s="152"/>
      <c r="K159" s="152"/>
      <c r="L159" s="76"/>
      <c r="P159" s="160"/>
    </row>
    <row r="160" spans="1:12" ht="12.75">
      <c r="A160" s="76"/>
      <c r="B160" s="76"/>
      <c r="C160" s="76"/>
      <c r="D160" s="76"/>
      <c r="E160" s="76"/>
      <c r="G160" s="76"/>
      <c r="H160" s="76"/>
      <c r="I160" s="76"/>
      <c r="J160" s="152"/>
      <c r="K160" s="152"/>
      <c r="L160" s="76"/>
    </row>
    <row r="161" spans="1:12" ht="12.75">
      <c r="A161" s="76"/>
      <c r="B161" s="76"/>
      <c r="C161" s="76"/>
      <c r="D161" s="76"/>
      <c r="E161" s="76"/>
      <c r="G161" s="76"/>
      <c r="H161" s="76"/>
      <c r="I161" s="76"/>
      <c r="J161" s="152"/>
      <c r="K161" s="152"/>
      <c r="L161" s="76"/>
    </row>
    <row r="162" spans="1:12" ht="12.75">
      <c r="A162" s="76"/>
      <c r="B162" s="76"/>
      <c r="C162" s="76"/>
      <c r="D162" s="76"/>
      <c r="E162" s="76"/>
      <c r="G162" s="76"/>
      <c r="H162" s="76"/>
      <c r="I162" s="76"/>
      <c r="J162" s="152"/>
      <c r="K162" s="152"/>
      <c r="L162" s="76"/>
    </row>
    <row r="163" spans="1:12" ht="12.75">
      <c r="A163" s="76"/>
      <c r="B163" s="76"/>
      <c r="C163" s="76"/>
      <c r="D163" s="76"/>
      <c r="E163" s="76"/>
      <c r="G163" s="76"/>
      <c r="H163" s="76"/>
      <c r="I163" s="76"/>
      <c r="J163" s="152"/>
      <c r="K163" s="152"/>
      <c r="L163" s="76"/>
    </row>
    <row r="164" spans="1:12" ht="12.75">
      <c r="A164" s="76"/>
      <c r="B164" s="76"/>
      <c r="C164" s="76"/>
      <c r="D164" s="76"/>
      <c r="E164" s="76"/>
      <c r="G164" s="76"/>
      <c r="H164" s="76"/>
      <c r="I164" s="76"/>
      <c r="J164" s="152"/>
      <c r="K164" s="152"/>
      <c r="L164" s="76"/>
    </row>
    <row r="165" spans="1:12" ht="12.75">
      <c r="A165" s="76"/>
      <c r="B165" s="76"/>
      <c r="C165" s="76"/>
      <c r="D165" s="76"/>
      <c r="E165" s="76"/>
      <c r="G165" s="76"/>
      <c r="H165" s="76"/>
      <c r="I165" s="76"/>
      <c r="J165" s="152"/>
      <c r="K165" s="152"/>
      <c r="L165" s="76"/>
    </row>
    <row r="166" spans="1:12" ht="12.75">
      <c r="A166" s="76"/>
      <c r="B166" s="76"/>
      <c r="C166" s="76"/>
      <c r="D166" s="76"/>
      <c r="E166" s="76"/>
      <c r="G166" s="76"/>
      <c r="H166" s="76"/>
      <c r="I166" s="76"/>
      <c r="J166" s="152"/>
      <c r="K166" s="152"/>
      <c r="L166" s="76"/>
    </row>
    <row r="167" spans="1:12" ht="12.75">
      <c r="A167" s="76"/>
      <c r="B167" s="76"/>
      <c r="C167" s="76"/>
      <c r="D167" s="76"/>
      <c r="E167" s="76"/>
      <c r="G167" s="76"/>
      <c r="H167" s="76"/>
      <c r="I167" s="76"/>
      <c r="J167" s="152"/>
      <c r="K167" s="152"/>
      <c r="L167" s="76"/>
    </row>
    <row r="168" spans="1:12" ht="12.75">
      <c r="A168" s="76"/>
      <c r="B168" s="76"/>
      <c r="C168" s="76"/>
      <c r="D168" s="76"/>
      <c r="E168" s="76"/>
      <c r="G168" s="76"/>
      <c r="H168" s="76"/>
      <c r="I168" s="76"/>
      <c r="J168" s="152"/>
      <c r="K168" s="152"/>
      <c r="L168" s="76"/>
    </row>
    <row r="169" spans="1:12" ht="12.75">
      <c r="A169" s="76"/>
      <c r="B169" s="76"/>
      <c r="C169" s="76"/>
      <c r="D169" s="76"/>
      <c r="E169" s="76"/>
      <c r="G169" s="76"/>
      <c r="H169" s="76"/>
      <c r="I169" s="76"/>
      <c r="J169" s="152"/>
      <c r="K169" s="152"/>
      <c r="L169" s="76"/>
    </row>
    <row r="170" spans="1:12" ht="12.75">
      <c r="A170" s="76"/>
      <c r="B170" s="76"/>
      <c r="C170" s="76"/>
      <c r="D170" s="76"/>
      <c r="E170" s="76"/>
      <c r="G170" s="76"/>
      <c r="H170" s="76"/>
      <c r="I170" s="76"/>
      <c r="J170" s="152"/>
      <c r="K170" s="152"/>
      <c r="L170" s="76"/>
    </row>
    <row r="171" spans="1:12" ht="12.75">
      <c r="A171" s="76"/>
      <c r="B171" s="76"/>
      <c r="C171" s="76"/>
      <c r="D171" s="76"/>
      <c r="E171" s="76"/>
      <c r="G171" s="76"/>
      <c r="H171" s="76"/>
      <c r="I171" s="76"/>
      <c r="J171" s="152"/>
      <c r="K171" s="152"/>
      <c r="L171" s="76"/>
    </row>
    <row r="172" spans="1:12" ht="12.75">
      <c r="A172" s="76"/>
      <c r="B172" s="76"/>
      <c r="C172" s="76"/>
      <c r="D172" s="76"/>
      <c r="E172" s="76"/>
      <c r="G172" s="76"/>
      <c r="H172" s="76"/>
      <c r="I172" s="76"/>
      <c r="J172" s="152"/>
      <c r="K172" s="152"/>
      <c r="L172" s="76"/>
    </row>
    <row r="173" spans="1:12" ht="12.75">
      <c r="A173" s="76"/>
      <c r="B173" s="76"/>
      <c r="C173" s="76"/>
      <c r="D173" s="76"/>
      <c r="E173" s="76"/>
      <c r="G173" s="76"/>
      <c r="H173" s="76"/>
      <c r="I173" s="76"/>
      <c r="J173" s="152"/>
      <c r="K173" s="152"/>
      <c r="L173" s="76"/>
    </row>
    <row r="174" spans="1:12" ht="12.75">
      <c r="A174" s="76"/>
      <c r="B174" s="76"/>
      <c r="C174" s="76"/>
      <c r="D174" s="76"/>
      <c r="E174" s="76"/>
      <c r="G174" s="76"/>
      <c r="H174" s="76"/>
      <c r="I174" s="76"/>
      <c r="J174" s="152"/>
      <c r="K174" s="152"/>
      <c r="L174" s="76"/>
    </row>
    <row r="175" spans="1:12" ht="12.75">
      <c r="A175" s="76"/>
      <c r="B175" s="76"/>
      <c r="C175" s="76"/>
      <c r="D175" s="76"/>
      <c r="E175" s="76"/>
      <c r="G175" s="76"/>
      <c r="H175" s="76"/>
      <c r="I175" s="76"/>
      <c r="J175" s="152"/>
      <c r="K175" s="152"/>
      <c r="L175" s="76"/>
    </row>
    <row r="176" spans="1:12" ht="12.75">
      <c r="A176" s="76"/>
      <c r="B176" s="76"/>
      <c r="C176" s="76"/>
      <c r="D176" s="76"/>
      <c r="E176" s="76"/>
      <c r="G176" s="76"/>
      <c r="H176" s="76"/>
      <c r="I176" s="76"/>
      <c r="J176" s="152"/>
      <c r="K176" s="152"/>
      <c r="L176" s="76"/>
    </row>
    <row r="177" spans="1:12" ht="12.75">
      <c r="A177" s="76"/>
      <c r="B177" s="76"/>
      <c r="C177" s="76"/>
      <c r="D177" s="76"/>
      <c r="E177" s="76"/>
      <c r="G177" s="76"/>
      <c r="H177" s="76"/>
      <c r="I177" s="76"/>
      <c r="J177" s="152"/>
      <c r="K177" s="152"/>
      <c r="L177" s="76"/>
    </row>
    <row r="178" spans="1:12" ht="12.75">
      <c r="A178" s="76"/>
      <c r="B178" s="76"/>
      <c r="C178" s="76"/>
      <c r="D178" s="76"/>
      <c r="E178" s="76"/>
      <c r="G178" s="76"/>
      <c r="H178" s="76"/>
      <c r="I178" s="76"/>
      <c r="J178" s="152"/>
      <c r="K178" s="152"/>
      <c r="L178" s="76"/>
    </row>
    <row r="179" spans="1:12" ht="12.75">
      <c r="A179" s="76"/>
      <c r="B179" s="76"/>
      <c r="C179" s="76"/>
      <c r="D179" s="76"/>
      <c r="E179" s="76"/>
      <c r="G179" s="76"/>
      <c r="H179" s="76"/>
      <c r="I179" s="76"/>
      <c r="J179" s="152"/>
      <c r="K179" s="152"/>
      <c r="L179" s="76"/>
    </row>
    <row r="180" spans="1:12" ht="12.75">
      <c r="A180" s="76"/>
      <c r="B180" s="76"/>
      <c r="C180" s="76"/>
      <c r="D180" s="76"/>
      <c r="E180" s="76"/>
      <c r="G180" s="76"/>
      <c r="H180" s="76"/>
      <c r="I180" s="76"/>
      <c r="J180" s="152"/>
      <c r="K180" s="152"/>
      <c r="L180" s="76"/>
    </row>
    <row r="181" spans="1:12" ht="12.75">
      <c r="A181" s="76"/>
      <c r="B181" s="76"/>
      <c r="C181" s="76"/>
      <c r="D181" s="76"/>
      <c r="E181" s="76"/>
      <c r="G181" s="76"/>
      <c r="H181" s="76"/>
      <c r="I181" s="76"/>
      <c r="J181" s="152"/>
      <c r="K181" s="152"/>
      <c r="L181" s="76"/>
    </row>
    <row r="182" spans="1:12" ht="12.75">
      <c r="A182" s="76"/>
      <c r="B182" s="76"/>
      <c r="C182" s="76"/>
      <c r="D182" s="76"/>
      <c r="E182" s="76"/>
      <c r="G182" s="76"/>
      <c r="H182" s="76"/>
      <c r="I182" s="76"/>
      <c r="J182" s="152"/>
      <c r="K182" s="152"/>
      <c r="L182" s="76"/>
    </row>
    <row r="183" spans="1:12" ht="12.75">
      <c r="A183" s="76"/>
      <c r="B183" s="76"/>
      <c r="C183" s="76"/>
      <c r="D183" s="76"/>
      <c r="E183" s="76"/>
      <c r="G183" s="76"/>
      <c r="H183" s="76"/>
      <c r="I183" s="76"/>
      <c r="J183" s="152"/>
      <c r="K183" s="152"/>
      <c r="L183" s="76"/>
    </row>
    <row r="184" spans="1:12" ht="12.75">
      <c r="A184" s="76"/>
      <c r="B184" s="76"/>
      <c r="C184" s="76"/>
      <c r="D184" s="76"/>
      <c r="E184" s="76"/>
      <c r="G184" s="76"/>
      <c r="H184" s="76"/>
      <c r="I184" s="76"/>
      <c r="J184" s="152"/>
      <c r="K184" s="152"/>
      <c r="L184" s="76"/>
    </row>
    <row r="185" spans="1:12" ht="12.75">
      <c r="A185" s="76"/>
      <c r="B185" s="76"/>
      <c r="C185" s="76"/>
      <c r="D185" s="76"/>
      <c r="E185" s="76"/>
      <c r="G185" s="76"/>
      <c r="H185" s="76"/>
      <c r="I185" s="76"/>
      <c r="J185" s="152"/>
      <c r="K185" s="152"/>
      <c r="L185" s="76"/>
    </row>
    <row r="186" spans="1:12" ht="12.75">
      <c r="A186" s="76"/>
      <c r="B186" s="76"/>
      <c r="C186" s="76"/>
      <c r="D186" s="76"/>
      <c r="E186" s="76"/>
      <c r="G186" s="76"/>
      <c r="H186" s="76"/>
      <c r="I186" s="76"/>
      <c r="J186" s="152"/>
      <c r="K186" s="152"/>
      <c r="L186" s="76"/>
    </row>
    <row r="187" spans="1:12" ht="12.75">
      <c r="A187" s="76"/>
      <c r="B187" s="76"/>
      <c r="C187" s="76"/>
      <c r="D187" s="76"/>
      <c r="E187" s="76"/>
      <c r="G187" s="76"/>
      <c r="H187" s="76"/>
      <c r="I187" s="76"/>
      <c r="J187" s="152"/>
      <c r="K187" s="152"/>
      <c r="L187" s="76"/>
    </row>
    <row r="188" spans="1:12" ht="12.75">
      <c r="A188" s="76"/>
      <c r="B188" s="76"/>
      <c r="C188" s="76"/>
      <c r="D188" s="76"/>
      <c r="E188" s="76"/>
      <c r="G188" s="76"/>
      <c r="H188" s="76"/>
      <c r="I188" s="76"/>
      <c r="J188" s="152"/>
      <c r="K188" s="152"/>
      <c r="L188" s="76"/>
    </row>
    <row r="189" spans="1:12" ht="12.75">
      <c r="A189" s="76"/>
      <c r="B189" s="76"/>
      <c r="C189" s="76"/>
      <c r="D189" s="76"/>
      <c r="E189" s="76"/>
      <c r="G189" s="76"/>
      <c r="H189" s="76"/>
      <c r="I189" s="76"/>
      <c r="J189" s="152"/>
      <c r="K189" s="152"/>
      <c r="L189" s="76"/>
    </row>
    <row r="190" spans="1:12" ht="12.75">
      <c r="A190" s="76"/>
      <c r="B190" s="76"/>
      <c r="C190" s="76"/>
      <c r="D190" s="76"/>
      <c r="E190" s="76"/>
      <c r="G190" s="76"/>
      <c r="H190" s="76"/>
      <c r="I190" s="76"/>
      <c r="J190" s="152"/>
      <c r="K190" s="152"/>
      <c r="L190" s="76"/>
    </row>
    <row r="191" spans="1:12" ht="12.75">
      <c r="A191" s="76"/>
      <c r="B191" s="76"/>
      <c r="C191" s="76"/>
      <c r="D191" s="76"/>
      <c r="E191" s="76"/>
      <c r="G191" s="76"/>
      <c r="H191" s="76"/>
      <c r="I191" s="76"/>
      <c r="J191" s="152"/>
      <c r="K191" s="152"/>
      <c r="L191" s="76"/>
    </row>
  </sheetData>
  <sheetProtection/>
  <mergeCells count="155">
    <mergeCell ref="R9:R10"/>
    <mergeCell ref="Q9:Q10"/>
    <mergeCell ref="P7:P8"/>
    <mergeCell ref="M4:R4"/>
    <mergeCell ref="M9:M10"/>
    <mergeCell ref="P9:P10"/>
    <mergeCell ref="A3:B5"/>
    <mergeCell ref="A6:R6"/>
    <mergeCell ref="Q7:Q8"/>
    <mergeCell ref="M7:M8"/>
    <mergeCell ref="N7:N8"/>
    <mergeCell ref="O7:O8"/>
    <mergeCell ref="C4:C5"/>
    <mergeCell ref="D4:I4"/>
    <mergeCell ref="K3:R3"/>
    <mergeCell ref="K4:L5"/>
    <mergeCell ref="A1:R1"/>
    <mergeCell ref="L9:L10"/>
    <mergeCell ref="R7:R8"/>
    <mergeCell ref="K7:K8"/>
    <mergeCell ref="N9:N10"/>
    <mergeCell ref="O9:O10"/>
    <mergeCell ref="L7:L8"/>
    <mergeCell ref="A2:R2"/>
    <mergeCell ref="C3:I3"/>
    <mergeCell ref="J3:J5"/>
    <mergeCell ref="A16:A17"/>
    <mergeCell ref="A18:A22"/>
    <mergeCell ref="J18:J19"/>
    <mergeCell ref="K18:K19"/>
    <mergeCell ref="K20:K21"/>
    <mergeCell ref="J20:J21"/>
    <mergeCell ref="A48:A49"/>
    <mergeCell ref="M46:M47"/>
    <mergeCell ref="N46:N47"/>
    <mergeCell ref="O46:O47"/>
    <mergeCell ref="P46:P47"/>
    <mergeCell ref="J46:J47"/>
    <mergeCell ref="R29:R30"/>
    <mergeCell ref="O18:O19"/>
    <mergeCell ref="O29:O30"/>
    <mergeCell ref="R18:R19"/>
    <mergeCell ref="A28:R28"/>
    <mergeCell ref="A23:A24"/>
    <mergeCell ref="N18:N19"/>
    <mergeCell ref="K29:K30"/>
    <mergeCell ref="A26:B26"/>
    <mergeCell ref="A27:B27"/>
    <mergeCell ref="P13:P14"/>
    <mergeCell ref="Q13:Q14"/>
    <mergeCell ref="R13:R14"/>
    <mergeCell ref="P18:P19"/>
    <mergeCell ref="Q18:Q19"/>
    <mergeCell ref="R20:R21"/>
    <mergeCell ref="L20:L21"/>
    <mergeCell ref="M20:M21"/>
    <mergeCell ref="P20:P21"/>
    <mergeCell ref="Q20:Q21"/>
    <mergeCell ref="L29:L30"/>
    <mergeCell ref="L31:L32"/>
    <mergeCell ref="P29:P30"/>
    <mergeCell ref="O31:O32"/>
    <mergeCell ref="Q29:Q30"/>
    <mergeCell ref="P50:P51"/>
    <mergeCell ref="P53:P56"/>
    <mergeCell ref="A29:A34"/>
    <mergeCell ref="M29:M30"/>
    <mergeCell ref="N29:N30"/>
    <mergeCell ref="J31:J32"/>
    <mergeCell ref="K31:K32"/>
    <mergeCell ref="M31:M32"/>
    <mergeCell ref="N31:N32"/>
    <mergeCell ref="J29:J30"/>
    <mergeCell ref="R53:R56"/>
    <mergeCell ref="Q53:Q56"/>
    <mergeCell ref="Q46:Q47"/>
    <mergeCell ref="Q50:Q51"/>
    <mergeCell ref="R50:R51"/>
    <mergeCell ref="R46:R47"/>
    <mergeCell ref="R31:R32"/>
    <mergeCell ref="M33:M34"/>
    <mergeCell ref="N33:N34"/>
    <mergeCell ref="O33:O34"/>
    <mergeCell ref="P33:P34"/>
    <mergeCell ref="P31:P32"/>
    <mergeCell ref="Q31:Q32"/>
    <mergeCell ref="M37:M38"/>
    <mergeCell ref="O37:O38"/>
    <mergeCell ref="J41:R41"/>
    <mergeCell ref="Q33:Q34"/>
    <mergeCell ref="R33:R34"/>
    <mergeCell ref="J33:J34"/>
    <mergeCell ref="K33:K34"/>
    <mergeCell ref="L33:L34"/>
    <mergeCell ref="N37:N38"/>
    <mergeCell ref="L50:L51"/>
    <mergeCell ref="A42:A43"/>
    <mergeCell ref="A44:A47"/>
    <mergeCell ref="Q37:Q38"/>
    <mergeCell ref="R37:R38"/>
    <mergeCell ref="K46:K47"/>
    <mergeCell ref="L46:L47"/>
    <mergeCell ref="P37:P38"/>
    <mergeCell ref="J39:R39"/>
    <mergeCell ref="L37:L38"/>
    <mergeCell ref="M53:M56"/>
    <mergeCell ref="N53:N56"/>
    <mergeCell ref="O53:O56"/>
    <mergeCell ref="A35:A36"/>
    <mergeCell ref="A37:A38"/>
    <mergeCell ref="J37:J38"/>
    <mergeCell ref="K37:K38"/>
    <mergeCell ref="A50:A51"/>
    <mergeCell ref="J50:J51"/>
    <mergeCell ref="K50:K51"/>
    <mergeCell ref="G53:G55"/>
    <mergeCell ref="J52:R52"/>
    <mergeCell ref="M50:M51"/>
    <mergeCell ref="N50:N51"/>
    <mergeCell ref="O50:O51"/>
    <mergeCell ref="H53:H55"/>
    <mergeCell ref="I53:I55"/>
    <mergeCell ref="J53:J56"/>
    <mergeCell ref="K53:K56"/>
    <mergeCell ref="L53:L56"/>
    <mergeCell ref="C53:C55"/>
    <mergeCell ref="E53:E55"/>
    <mergeCell ref="D53:D55"/>
    <mergeCell ref="A58:B58"/>
    <mergeCell ref="A53:A56"/>
    <mergeCell ref="F53:F55"/>
    <mergeCell ref="A63:B63"/>
    <mergeCell ref="A64:B64"/>
    <mergeCell ref="A59:B59"/>
    <mergeCell ref="A60:B60"/>
    <mergeCell ref="A61:B61"/>
    <mergeCell ref="A62:B62"/>
    <mergeCell ref="J58:R58"/>
    <mergeCell ref="B53:B55"/>
    <mergeCell ref="A25:B25"/>
    <mergeCell ref="M13:M14"/>
    <mergeCell ref="N13:N14"/>
    <mergeCell ref="O13:O14"/>
    <mergeCell ref="N20:N21"/>
    <mergeCell ref="O20:O21"/>
    <mergeCell ref="L18:L19"/>
    <mergeCell ref="M18:M19"/>
    <mergeCell ref="A7:A10"/>
    <mergeCell ref="A11:A15"/>
    <mergeCell ref="K13:K14"/>
    <mergeCell ref="L13:L14"/>
    <mergeCell ref="J7:J8"/>
    <mergeCell ref="J9:J10"/>
    <mergeCell ref="K9:K10"/>
    <mergeCell ref="J13:J14"/>
  </mergeCells>
  <printOptions/>
  <pageMargins left="0.35433070866141736" right="0.2362204724409449" top="0.31496062992125984" bottom="0.31496062992125984" header="0.1968503937007874" footer="0.15748031496062992"/>
  <pageSetup fitToHeight="6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9"/>
  <sheetViews>
    <sheetView zoomScale="75" zoomScaleNormal="75" zoomScalePageLayoutView="0" workbookViewId="0" topLeftCell="A1">
      <selection activeCell="J76" sqref="J76"/>
    </sheetView>
  </sheetViews>
  <sheetFormatPr defaultColWidth="9.00390625" defaultRowHeight="12.75"/>
  <cols>
    <col min="1" max="1" width="34.125" style="0" customWidth="1"/>
    <col min="2" max="2" width="9.75390625" style="0" customWidth="1"/>
    <col min="6" max="6" width="13.75390625" style="89" customWidth="1"/>
    <col min="7" max="7" width="9.125" style="134" customWidth="1"/>
    <col min="10" max="10" width="46.375" style="1" customWidth="1"/>
    <col min="11" max="11" width="19.125" style="1" hidden="1" customWidth="1"/>
    <col min="12" max="14" width="0" style="0" hidden="1" customWidth="1"/>
    <col min="15" max="15" width="0" style="76" hidden="1" customWidth="1"/>
    <col min="16" max="18" width="0" style="0" hidden="1" customWidth="1"/>
  </cols>
  <sheetData>
    <row r="1" spans="1:18" ht="57" customHeight="1">
      <c r="A1" s="186" t="s">
        <v>69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</row>
    <row r="2" spans="1:18" ht="99" customHeight="1" thickBot="1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</row>
    <row r="3" spans="1:18" s="2" customFormat="1" ht="30" customHeight="1">
      <c r="A3" s="188" t="s">
        <v>0</v>
      </c>
      <c r="B3" s="11"/>
      <c r="C3" s="191" t="s">
        <v>1</v>
      </c>
      <c r="D3" s="192"/>
      <c r="E3" s="192"/>
      <c r="F3" s="192"/>
      <c r="G3" s="192"/>
      <c r="H3" s="192"/>
      <c r="I3" s="193"/>
      <c r="J3" s="194" t="s">
        <v>2</v>
      </c>
      <c r="K3" s="191" t="s">
        <v>13</v>
      </c>
      <c r="L3" s="201"/>
      <c r="M3" s="201"/>
      <c r="N3" s="201"/>
      <c r="O3" s="201"/>
      <c r="P3" s="201"/>
      <c r="Q3" s="201"/>
      <c r="R3" s="202"/>
    </row>
    <row r="4" spans="1:18" s="2" customFormat="1" ht="15.75">
      <c r="A4" s="189"/>
      <c r="B4" s="12"/>
      <c r="C4" s="197" t="s">
        <v>3</v>
      </c>
      <c r="D4" s="198" t="s">
        <v>4</v>
      </c>
      <c r="E4" s="199"/>
      <c r="F4" s="199"/>
      <c r="G4" s="199"/>
      <c r="H4" s="199"/>
      <c r="I4" s="200"/>
      <c r="J4" s="195"/>
      <c r="K4" s="203" t="s">
        <v>3</v>
      </c>
      <c r="L4" s="204"/>
      <c r="M4" s="198" t="s">
        <v>4</v>
      </c>
      <c r="N4" s="199"/>
      <c r="O4" s="199"/>
      <c r="P4" s="199"/>
      <c r="Q4" s="199"/>
      <c r="R4" s="207"/>
    </row>
    <row r="5" spans="1:18" s="2" customFormat="1" ht="15.75">
      <c r="A5" s="190"/>
      <c r="B5" s="12"/>
      <c r="C5" s="196"/>
      <c r="D5" s="4">
        <v>2009</v>
      </c>
      <c r="E5" s="4">
        <v>2010</v>
      </c>
      <c r="F5" s="79">
        <v>2011</v>
      </c>
      <c r="G5" s="121">
        <v>2012</v>
      </c>
      <c r="H5" s="4">
        <v>2013</v>
      </c>
      <c r="I5" s="4">
        <v>2014</v>
      </c>
      <c r="J5" s="196"/>
      <c r="K5" s="205"/>
      <c r="L5" s="206"/>
      <c r="M5" s="4">
        <v>2009</v>
      </c>
      <c r="N5" s="4">
        <v>2010</v>
      </c>
      <c r="O5" s="16">
        <v>2011</v>
      </c>
      <c r="P5" s="4">
        <v>2012</v>
      </c>
      <c r="Q5" s="4">
        <v>2013</v>
      </c>
      <c r="R5" s="7">
        <v>2014</v>
      </c>
    </row>
    <row r="6" spans="1:18" s="2" customFormat="1" ht="31.5" customHeight="1">
      <c r="A6" s="210" t="s">
        <v>5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207"/>
    </row>
    <row r="7" spans="1:18" s="94" customFormat="1" ht="114" customHeight="1">
      <c r="A7" s="216" t="s">
        <v>6</v>
      </c>
      <c r="B7" s="92" t="s">
        <v>67</v>
      </c>
      <c r="C7" s="93">
        <f aca="true" t="shared" si="0" ref="C7:C15">D7+E7+F7+G7+H7+I7</f>
        <v>2.8000000000000003</v>
      </c>
      <c r="D7" s="93">
        <v>0.2</v>
      </c>
      <c r="E7" s="93">
        <v>0.5</v>
      </c>
      <c r="F7" s="93">
        <v>0.5</v>
      </c>
      <c r="G7" s="122">
        <v>0.5</v>
      </c>
      <c r="H7" s="93">
        <v>0.5</v>
      </c>
      <c r="I7" s="93">
        <v>0.6</v>
      </c>
      <c r="J7" s="213" t="s">
        <v>70</v>
      </c>
      <c r="K7" s="213" t="s">
        <v>21</v>
      </c>
      <c r="L7" s="218">
        <f>SUM(M7:R7)</f>
        <v>1250</v>
      </c>
      <c r="M7" s="211">
        <v>100</v>
      </c>
      <c r="N7" s="211">
        <v>160</v>
      </c>
      <c r="O7" s="223">
        <v>200</v>
      </c>
      <c r="P7" s="211">
        <v>230</v>
      </c>
      <c r="Q7" s="211">
        <v>260</v>
      </c>
      <c r="R7" s="221">
        <v>300</v>
      </c>
    </row>
    <row r="8" spans="1:18" s="2" customFormat="1" ht="114.75" customHeight="1">
      <c r="A8" s="217"/>
      <c r="B8" s="8" t="s">
        <v>20</v>
      </c>
      <c r="C8" s="13">
        <f t="shared" si="0"/>
        <v>6</v>
      </c>
      <c r="D8" s="14">
        <v>0</v>
      </c>
      <c r="E8" s="14">
        <v>1</v>
      </c>
      <c r="F8" s="81">
        <v>2</v>
      </c>
      <c r="G8" s="123">
        <v>1</v>
      </c>
      <c r="H8" s="14">
        <v>1</v>
      </c>
      <c r="I8" s="14">
        <v>1</v>
      </c>
      <c r="J8" s="212"/>
      <c r="K8" s="214"/>
      <c r="L8" s="212"/>
      <c r="M8" s="212"/>
      <c r="N8" s="212"/>
      <c r="O8" s="225"/>
      <c r="P8" s="212"/>
      <c r="Q8" s="212"/>
      <c r="R8" s="222"/>
    </row>
    <row r="9" spans="1:18" s="94" customFormat="1" ht="106.5" customHeight="1">
      <c r="A9" s="217"/>
      <c r="B9" s="92" t="s">
        <v>67</v>
      </c>
      <c r="C9" s="92">
        <f t="shared" si="0"/>
        <v>2.08</v>
      </c>
      <c r="D9" s="92">
        <v>0.3</v>
      </c>
      <c r="E9" s="92">
        <v>0.1</v>
      </c>
      <c r="F9" s="92">
        <v>0.18</v>
      </c>
      <c r="G9" s="121">
        <v>0.5</v>
      </c>
      <c r="H9" s="92">
        <v>0.5</v>
      </c>
      <c r="I9" s="92">
        <v>0.5</v>
      </c>
      <c r="J9" s="220" t="s">
        <v>62</v>
      </c>
      <c r="K9" s="213" t="s">
        <v>46</v>
      </c>
      <c r="L9" s="218">
        <f>SUM(M9:R9)</f>
        <v>205</v>
      </c>
      <c r="M9" s="211">
        <v>28</v>
      </c>
      <c r="N9" s="211">
        <v>31</v>
      </c>
      <c r="O9" s="223">
        <v>33</v>
      </c>
      <c r="P9" s="211">
        <v>35</v>
      </c>
      <c r="Q9" s="211">
        <v>38</v>
      </c>
      <c r="R9" s="221">
        <v>40</v>
      </c>
    </row>
    <row r="10" spans="1:18" s="2" customFormat="1" ht="210" customHeight="1">
      <c r="A10" s="217"/>
      <c r="B10" s="10" t="s">
        <v>20</v>
      </c>
      <c r="C10" s="9">
        <f t="shared" si="0"/>
        <v>3.5</v>
      </c>
      <c r="D10" s="10">
        <v>0.5</v>
      </c>
      <c r="E10" s="10">
        <v>0</v>
      </c>
      <c r="F10" s="82">
        <v>0</v>
      </c>
      <c r="G10" s="124">
        <v>1</v>
      </c>
      <c r="H10" s="10">
        <v>1</v>
      </c>
      <c r="I10" s="10">
        <v>1</v>
      </c>
      <c r="J10" s="214"/>
      <c r="K10" s="214"/>
      <c r="L10" s="219"/>
      <c r="M10" s="215"/>
      <c r="N10" s="215"/>
      <c r="O10" s="224"/>
      <c r="P10" s="215"/>
      <c r="Q10" s="215"/>
      <c r="R10" s="226"/>
    </row>
    <row r="11" spans="1:18" s="94" customFormat="1" ht="292.5" customHeight="1">
      <c r="A11" s="217"/>
      <c r="B11" s="92" t="s">
        <v>67</v>
      </c>
      <c r="C11" s="95">
        <f t="shared" si="0"/>
        <v>0.8</v>
      </c>
      <c r="D11" s="95">
        <v>0.1</v>
      </c>
      <c r="E11" s="95">
        <v>0</v>
      </c>
      <c r="F11" s="95">
        <v>0</v>
      </c>
      <c r="G11" s="124">
        <v>0.2</v>
      </c>
      <c r="H11" s="95">
        <v>0.2</v>
      </c>
      <c r="I11" s="95">
        <v>0.3</v>
      </c>
      <c r="J11" s="96" t="s">
        <v>22</v>
      </c>
      <c r="K11" s="92" t="s">
        <v>58</v>
      </c>
      <c r="L11" s="95" t="s">
        <v>38</v>
      </c>
      <c r="M11" s="97">
        <v>9</v>
      </c>
      <c r="N11" s="97">
        <v>0</v>
      </c>
      <c r="O11" s="95">
        <v>0</v>
      </c>
      <c r="P11" s="95" t="s">
        <v>23</v>
      </c>
      <c r="Q11" s="95" t="s">
        <v>23</v>
      </c>
      <c r="R11" s="98" t="s">
        <v>23</v>
      </c>
    </row>
    <row r="12" spans="1:18" s="94" customFormat="1" ht="239.25" customHeight="1">
      <c r="A12" s="217"/>
      <c r="B12" s="92" t="s">
        <v>67</v>
      </c>
      <c r="C12" s="92">
        <f t="shared" si="0"/>
        <v>1.1</v>
      </c>
      <c r="D12" s="92">
        <v>0.1</v>
      </c>
      <c r="E12" s="92">
        <v>0</v>
      </c>
      <c r="F12" s="92">
        <v>0.2</v>
      </c>
      <c r="G12" s="121">
        <v>0.2</v>
      </c>
      <c r="H12" s="92">
        <v>0.3</v>
      </c>
      <c r="I12" s="92">
        <v>0.3</v>
      </c>
      <c r="J12" s="92" t="s">
        <v>15</v>
      </c>
      <c r="K12" s="92" t="s">
        <v>47</v>
      </c>
      <c r="L12" s="92" t="s">
        <v>38</v>
      </c>
      <c r="M12" s="99">
        <v>0</v>
      </c>
      <c r="N12" s="99">
        <v>0</v>
      </c>
      <c r="O12" s="92" t="s">
        <v>63</v>
      </c>
      <c r="P12" s="92" t="s">
        <v>24</v>
      </c>
      <c r="Q12" s="92" t="s">
        <v>25</v>
      </c>
      <c r="R12" s="100" t="s">
        <v>26</v>
      </c>
    </row>
    <row r="13" spans="1:18" s="94" customFormat="1" ht="102.75" customHeight="1">
      <c r="A13" s="217"/>
      <c r="B13" s="92" t="s">
        <v>67</v>
      </c>
      <c r="C13" s="92">
        <f t="shared" si="0"/>
        <v>2.2</v>
      </c>
      <c r="D13" s="92">
        <v>0.2</v>
      </c>
      <c r="E13" s="92">
        <v>0</v>
      </c>
      <c r="F13" s="92">
        <v>0.5</v>
      </c>
      <c r="G13" s="121">
        <v>0.5</v>
      </c>
      <c r="H13" s="92">
        <v>0.5</v>
      </c>
      <c r="I13" s="92">
        <v>0.5</v>
      </c>
      <c r="J13" s="213" t="s">
        <v>45</v>
      </c>
      <c r="K13" s="213" t="s">
        <v>48</v>
      </c>
      <c r="L13" s="218">
        <f>SUM(M13:R13)</f>
        <v>1350</v>
      </c>
      <c r="M13" s="211">
        <v>250</v>
      </c>
      <c r="N13" s="211">
        <v>0</v>
      </c>
      <c r="O13" s="223">
        <v>250</v>
      </c>
      <c r="P13" s="211">
        <v>250</v>
      </c>
      <c r="Q13" s="211">
        <v>300</v>
      </c>
      <c r="R13" s="221">
        <v>300</v>
      </c>
    </row>
    <row r="14" spans="1:18" s="2" customFormat="1" ht="229.5" customHeight="1">
      <c r="A14" s="217"/>
      <c r="B14" s="10" t="s">
        <v>20</v>
      </c>
      <c r="C14" s="5">
        <f t="shared" si="0"/>
        <v>3</v>
      </c>
      <c r="D14" s="4">
        <v>0</v>
      </c>
      <c r="E14" s="4">
        <v>0</v>
      </c>
      <c r="F14" s="79">
        <v>0</v>
      </c>
      <c r="G14" s="121">
        <v>1</v>
      </c>
      <c r="H14" s="4">
        <v>1</v>
      </c>
      <c r="I14" s="4">
        <v>1</v>
      </c>
      <c r="J14" s="214"/>
      <c r="K14" s="214"/>
      <c r="L14" s="219"/>
      <c r="M14" s="215"/>
      <c r="N14" s="215"/>
      <c r="O14" s="224"/>
      <c r="P14" s="215"/>
      <c r="Q14" s="215"/>
      <c r="R14" s="226"/>
    </row>
    <row r="15" spans="1:18" s="94" customFormat="1" ht="63">
      <c r="A15" s="217"/>
      <c r="B15" s="92" t="s">
        <v>67</v>
      </c>
      <c r="C15" s="101">
        <f t="shared" si="0"/>
        <v>0.9000000000000001</v>
      </c>
      <c r="D15" s="101">
        <v>0.1</v>
      </c>
      <c r="E15" s="101">
        <v>0</v>
      </c>
      <c r="F15" s="101">
        <v>0</v>
      </c>
      <c r="G15" s="125">
        <v>0.2</v>
      </c>
      <c r="H15" s="101">
        <v>0.3</v>
      </c>
      <c r="I15" s="101">
        <v>0.3</v>
      </c>
      <c r="J15" s="102" t="s">
        <v>17</v>
      </c>
      <c r="K15" s="103" t="s">
        <v>27</v>
      </c>
      <c r="L15" s="92" t="s">
        <v>38</v>
      </c>
      <c r="M15" s="99">
        <v>0</v>
      </c>
      <c r="N15" s="99">
        <v>0</v>
      </c>
      <c r="O15" s="92">
        <v>0</v>
      </c>
      <c r="P15" s="92" t="s">
        <v>28</v>
      </c>
      <c r="Q15" s="92" t="s">
        <v>29</v>
      </c>
      <c r="R15" s="100" t="s">
        <v>29</v>
      </c>
    </row>
    <row r="16" spans="1:18" s="2" customFormat="1" ht="48" customHeight="1">
      <c r="A16" s="227" t="s">
        <v>7</v>
      </c>
      <c r="B16" s="18" t="s">
        <v>19</v>
      </c>
      <c r="C16" s="19">
        <f aca="true" t="shared" si="1" ref="C16:I16">SUM(C7,C9,C11,C12,C13,C15)</f>
        <v>9.88</v>
      </c>
      <c r="D16" s="19">
        <f t="shared" si="1"/>
        <v>0.9999999999999999</v>
      </c>
      <c r="E16" s="19">
        <f t="shared" si="1"/>
        <v>0.6</v>
      </c>
      <c r="F16" s="80">
        <f t="shared" si="1"/>
        <v>1.38</v>
      </c>
      <c r="G16" s="122">
        <f t="shared" si="1"/>
        <v>2.1</v>
      </c>
      <c r="H16" s="19">
        <f t="shared" si="1"/>
        <v>2.3</v>
      </c>
      <c r="I16" s="19">
        <f t="shared" si="1"/>
        <v>2.5</v>
      </c>
      <c r="J16" s="20"/>
      <c r="K16" s="21"/>
      <c r="L16" s="41"/>
      <c r="M16" s="41"/>
      <c r="N16" s="41"/>
      <c r="O16" s="77"/>
      <c r="P16" s="21"/>
      <c r="Q16" s="21"/>
      <c r="R16" s="42"/>
    </row>
    <row r="17" spans="1:18" s="17" customFormat="1" ht="54" customHeight="1">
      <c r="A17" s="228"/>
      <c r="B17" s="22" t="s">
        <v>20</v>
      </c>
      <c r="C17" s="19">
        <f aca="true" t="shared" si="2" ref="C17:I17">SUM(C8,C10,C14)</f>
        <v>12.5</v>
      </c>
      <c r="D17" s="19">
        <f t="shared" si="2"/>
        <v>0.5</v>
      </c>
      <c r="E17" s="19">
        <f t="shared" si="2"/>
        <v>1</v>
      </c>
      <c r="F17" s="80">
        <f t="shared" si="2"/>
        <v>2</v>
      </c>
      <c r="G17" s="122">
        <f t="shared" si="2"/>
        <v>3</v>
      </c>
      <c r="H17" s="19">
        <f t="shared" si="2"/>
        <v>3</v>
      </c>
      <c r="I17" s="19">
        <f t="shared" si="2"/>
        <v>3</v>
      </c>
      <c r="J17" s="23"/>
      <c r="K17" s="24"/>
      <c r="L17" s="24"/>
      <c r="M17" s="24"/>
      <c r="N17" s="24"/>
      <c r="O17" s="78"/>
      <c r="P17" s="24"/>
      <c r="Q17" s="24"/>
      <c r="R17" s="38"/>
    </row>
    <row r="18" spans="1:18" s="107" customFormat="1" ht="72.75" customHeight="1">
      <c r="A18" s="216" t="s">
        <v>18</v>
      </c>
      <c r="B18" s="106" t="s">
        <v>67</v>
      </c>
      <c r="C18" s="116">
        <f>D18+E18+F18+G18+H18+I18</f>
        <v>1.7000000000000002</v>
      </c>
      <c r="D18" s="116">
        <v>0.2</v>
      </c>
      <c r="E18" s="116">
        <v>0</v>
      </c>
      <c r="F18" s="116">
        <v>0</v>
      </c>
      <c r="G18" s="124">
        <v>0.4</v>
      </c>
      <c r="H18" s="116">
        <v>0.5</v>
      </c>
      <c r="I18" s="116">
        <v>0.6</v>
      </c>
      <c r="J18" s="213" t="s">
        <v>16</v>
      </c>
      <c r="K18" s="213" t="s">
        <v>49</v>
      </c>
      <c r="L18" s="218">
        <f>SUM(M18:R18)</f>
        <v>60</v>
      </c>
      <c r="M18" s="211">
        <v>0</v>
      </c>
      <c r="N18" s="211">
        <v>0</v>
      </c>
      <c r="O18" s="223">
        <v>0</v>
      </c>
      <c r="P18" s="211">
        <v>16</v>
      </c>
      <c r="Q18" s="211">
        <v>20</v>
      </c>
      <c r="R18" s="221">
        <v>24</v>
      </c>
    </row>
    <row r="19" spans="1:18" s="2" customFormat="1" ht="95.25" customHeight="1">
      <c r="A19" s="217"/>
      <c r="B19" s="10" t="s">
        <v>20</v>
      </c>
      <c r="C19" s="69">
        <f>SUM(D19:I19)</f>
        <v>2</v>
      </c>
      <c r="D19" s="70">
        <v>0</v>
      </c>
      <c r="E19" s="70">
        <v>0</v>
      </c>
      <c r="F19" s="83">
        <v>0</v>
      </c>
      <c r="G19" s="126">
        <v>0</v>
      </c>
      <c r="H19" s="70">
        <v>1</v>
      </c>
      <c r="I19" s="70">
        <v>1</v>
      </c>
      <c r="J19" s="214"/>
      <c r="K19" s="214"/>
      <c r="L19" s="219"/>
      <c r="M19" s="215"/>
      <c r="N19" s="215"/>
      <c r="O19" s="224"/>
      <c r="P19" s="215"/>
      <c r="Q19" s="215"/>
      <c r="R19" s="226"/>
    </row>
    <row r="20" spans="1:18" s="94" customFormat="1" ht="78.75" customHeight="1">
      <c r="A20" s="217"/>
      <c r="B20" s="92" t="s">
        <v>67</v>
      </c>
      <c r="C20" s="104">
        <f>D20+E20+F20+G20+H20+I20</f>
        <v>3.1</v>
      </c>
      <c r="D20" s="104">
        <v>0.3</v>
      </c>
      <c r="E20" s="104">
        <v>0.5</v>
      </c>
      <c r="F20" s="104">
        <v>0.5</v>
      </c>
      <c r="G20" s="127">
        <v>0.6</v>
      </c>
      <c r="H20" s="104">
        <v>0.6</v>
      </c>
      <c r="I20" s="104">
        <v>0.6</v>
      </c>
      <c r="J20" s="213" t="s">
        <v>64</v>
      </c>
      <c r="K20" s="213" t="s">
        <v>65</v>
      </c>
      <c r="L20" s="218">
        <f>SUM(M20:R21)</f>
        <v>690</v>
      </c>
      <c r="M20" s="211">
        <v>90</v>
      </c>
      <c r="N20" s="211">
        <v>100</v>
      </c>
      <c r="O20" s="223">
        <v>110</v>
      </c>
      <c r="P20" s="211">
        <v>120</v>
      </c>
      <c r="Q20" s="211">
        <v>130</v>
      </c>
      <c r="R20" s="221">
        <v>140</v>
      </c>
    </row>
    <row r="21" spans="1:18" s="2" customFormat="1" ht="71.25" customHeight="1">
      <c r="A21" s="217"/>
      <c r="B21" s="10" t="s">
        <v>20</v>
      </c>
      <c r="C21" s="71">
        <f>D21+E21+F21+G21+H21+I21</f>
        <v>6</v>
      </c>
      <c r="D21" s="72">
        <v>0</v>
      </c>
      <c r="E21" s="72">
        <v>1</v>
      </c>
      <c r="F21" s="84">
        <v>2</v>
      </c>
      <c r="G21" s="127">
        <v>1</v>
      </c>
      <c r="H21" s="72">
        <v>1</v>
      </c>
      <c r="I21" s="72">
        <v>1</v>
      </c>
      <c r="J21" s="214"/>
      <c r="K21" s="214"/>
      <c r="L21" s="219"/>
      <c r="M21" s="215"/>
      <c r="N21" s="215"/>
      <c r="O21" s="224"/>
      <c r="P21" s="215"/>
      <c r="Q21" s="215"/>
      <c r="R21" s="226"/>
    </row>
    <row r="22" spans="1:18" s="107" customFormat="1" ht="216.75" customHeight="1">
      <c r="A22" s="229"/>
      <c r="B22" s="106" t="s">
        <v>67</v>
      </c>
      <c r="C22" s="106">
        <f>D22+E22+F22+G22+H22+I22</f>
        <v>1.1</v>
      </c>
      <c r="D22" s="112">
        <v>0.2</v>
      </c>
      <c r="E22" s="112">
        <v>0.1</v>
      </c>
      <c r="F22" s="112">
        <v>0.1</v>
      </c>
      <c r="G22" s="128">
        <v>0.2</v>
      </c>
      <c r="H22" s="112">
        <v>0.2</v>
      </c>
      <c r="I22" s="112">
        <v>0.3</v>
      </c>
      <c r="J22" s="117" t="s">
        <v>71</v>
      </c>
      <c r="K22" s="118" t="s">
        <v>60</v>
      </c>
      <c r="L22" s="119">
        <f>SUM(M22:R22)</f>
        <v>103</v>
      </c>
      <c r="M22" s="119">
        <v>6</v>
      </c>
      <c r="N22" s="119">
        <v>11</v>
      </c>
      <c r="O22" s="119">
        <v>13</v>
      </c>
      <c r="P22" s="119">
        <v>20</v>
      </c>
      <c r="Q22" s="119">
        <v>23</v>
      </c>
      <c r="R22" s="120">
        <v>30</v>
      </c>
    </row>
    <row r="23" spans="1:18" s="2" customFormat="1" ht="47.25" customHeight="1">
      <c r="A23" s="227" t="s">
        <v>7</v>
      </c>
      <c r="B23" s="4" t="s">
        <v>67</v>
      </c>
      <c r="C23" s="18">
        <f aca="true" t="shared" si="3" ref="C23:I23">SUM(C18,C20,C22)</f>
        <v>5.9</v>
      </c>
      <c r="D23" s="18">
        <f t="shared" si="3"/>
        <v>0.7</v>
      </c>
      <c r="E23" s="18">
        <f t="shared" si="3"/>
        <v>0.6</v>
      </c>
      <c r="F23" s="79">
        <f t="shared" si="3"/>
        <v>0.6</v>
      </c>
      <c r="G23" s="121">
        <f t="shared" si="3"/>
        <v>1.2</v>
      </c>
      <c r="H23" s="18">
        <f t="shared" si="3"/>
        <v>1.3</v>
      </c>
      <c r="I23" s="26">
        <f t="shared" si="3"/>
        <v>1.5</v>
      </c>
      <c r="J23" s="20"/>
      <c r="K23" s="21"/>
      <c r="L23" s="41"/>
      <c r="M23" s="41"/>
      <c r="N23" s="41"/>
      <c r="O23" s="41"/>
      <c r="P23" s="41"/>
      <c r="Q23" s="41"/>
      <c r="R23" s="43"/>
    </row>
    <row r="24" spans="1:18" s="2" customFormat="1" ht="60" customHeight="1">
      <c r="A24" s="230"/>
      <c r="B24" s="22" t="s">
        <v>20</v>
      </c>
      <c r="C24" s="73">
        <f aca="true" t="shared" si="4" ref="C24:I24">SUM(C19,C21)</f>
        <v>8</v>
      </c>
      <c r="D24" s="73">
        <f t="shared" si="4"/>
        <v>0</v>
      </c>
      <c r="E24" s="73">
        <f t="shared" si="4"/>
        <v>1</v>
      </c>
      <c r="F24" s="84">
        <f t="shared" si="4"/>
        <v>2</v>
      </c>
      <c r="G24" s="127">
        <f t="shared" si="4"/>
        <v>1</v>
      </c>
      <c r="H24" s="73">
        <f t="shared" si="4"/>
        <v>2</v>
      </c>
      <c r="I24" s="74">
        <f t="shared" si="4"/>
        <v>2</v>
      </c>
      <c r="J24" s="44"/>
      <c r="K24" s="45"/>
      <c r="L24" s="45"/>
      <c r="M24" s="45"/>
      <c r="N24" s="45"/>
      <c r="O24" s="45"/>
      <c r="P24" s="45"/>
      <c r="Q24" s="45"/>
      <c r="R24" s="46"/>
    </row>
    <row r="25" spans="1:18" s="2" customFormat="1" ht="41.25" customHeight="1">
      <c r="A25" s="208" t="s">
        <v>30</v>
      </c>
      <c r="B25" s="209"/>
      <c r="C25" s="27">
        <f aca="true" t="shared" si="5" ref="C25:I25">SUM(C26:C27)</f>
        <v>36.28</v>
      </c>
      <c r="D25" s="27">
        <f t="shared" si="5"/>
        <v>2.1999999999999997</v>
      </c>
      <c r="E25" s="27">
        <f t="shared" si="5"/>
        <v>3.2</v>
      </c>
      <c r="F25" s="80">
        <f t="shared" si="5"/>
        <v>5.98</v>
      </c>
      <c r="G25" s="122">
        <f t="shared" si="5"/>
        <v>7.3</v>
      </c>
      <c r="H25" s="27">
        <f t="shared" si="5"/>
        <v>8.6</v>
      </c>
      <c r="I25" s="28">
        <f t="shared" si="5"/>
        <v>9</v>
      </c>
      <c r="J25" s="47"/>
      <c r="K25" s="48"/>
      <c r="L25" s="49"/>
      <c r="M25" s="49"/>
      <c r="N25" s="49"/>
      <c r="O25" s="49"/>
      <c r="P25" s="49"/>
      <c r="Q25" s="49"/>
      <c r="R25" s="50"/>
    </row>
    <row r="26" spans="1:18" s="2" customFormat="1" ht="33" customHeight="1">
      <c r="A26" s="208" t="s">
        <v>67</v>
      </c>
      <c r="B26" s="209"/>
      <c r="C26" s="27">
        <f aca="true" t="shared" si="6" ref="C26:I27">SUM(C16,C23)</f>
        <v>15.780000000000001</v>
      </c>
      <c r="D26" s="27">
        <f t="shared" si="6"/>
        <v>1.6999999999999997</v>
      </c>
      <c r="E26" s="27">
        <f t="shared" si="6"/>
        <v>1.2</v>
      </c>
      <c r="F26" s="80">
        <f t="shared" si="6"/>
        <v>1.98</v>
      </c>
      <c r="G26" s="122">
        <f t="shared" si="6"/>
        <v>3.3</v>
      </c>
      <c r="H26" s="27">
        <f t="shared" si="6"/>
        <v>3.5999999999999996</v>
      </c>
      <c r="I26" s="28">
        <f t="shared" si="6"/>
        <v>4</v>
      </c>
      <c r="J26" s="30"/>
      <c r="K26" s="29"/>
      <c r="L26" s="51"/>
      <c r="M26" s="51"/>
      <c r="N26" s="51"/>
      <c r="O26" s="51"/>
      <c r="P26" s="51"/>
      <c r="Q26" s="51"/>
      <c r="R26" s="52"/>
    </row>
    <row r="27" spans="1:18" s="2" customFormat="1" ht="30.75" customHeight="1">
      <c r="A27" s="208" t="s">
        <v>20</v>
      </c>
      <c r="B27" s="209"/>
      <c r="C27" s="27">
        <f t="shared" si="6"/>
        <v>20.5</v>
      </c>
      <c r="D27" s="27">
        <f t="shared" si="6"/>
        <v>0.5</v>
      </c>
      <c r="E27" s="27">
        <f t="shared" si="6"/>
        <v>2</v>
      </c>
      <c r="F27" s="80">
        <f t="shared" si="6"/>
        <v>4</v>
      </c>
      <c r="G27" s="122">
        <f t="shared" si="6"/>
        <v>4</v>
      </c>
      <c r="H27" s="27">
        <f t="shared" si="6"/>
        <v>5</v>
      </c>
      <c r="I27" s="28">
        <f t="shared" si="6"/>
        <v>5</v>
      </c>
      <c r="J27" s="31"/>
      <c r="K27" s="32"/>
      <c r="L27" s="53"/>
      <c r="M27" s="53"/>
      <c r="N27" s="53"/>
      <c r="O27" s="53"/>
      <c r="P27" s="53"/>
      <c r="Q27" s="53"/>
      <c r="R27" s="54"/>
    </row>
    <row r="28" spans="1:18" s="2" customFormat="1" ht="47.25" customHeight="1">
      <c r="A28" s="210" t="s">
        <v>8</v>
      </c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2"/>
    </row>
    <row r="29" spans="1:18" s="107" customFormat="1" ht="77.25" customHeight="1">
      <c r="A29" s="233" t="s">
        <v>9</v>
      </c>
      <c r="B29" s="106" t="s">
        <v>67</v>
      </c>
      <c r="C29" s="106">
        <f aca="true" t="shared" si="7" ref="C29:C34">SUM(D29:I29)</f>
        <v>7</v>
      </c>
      <c r="D29" s="106">
        <v>2</v>
      </c>
      <c r="E29" s="106">
        <v>2</v>
      </c>
      <c r="F29" s="106">
        <v>0</v>
      </c>
      <c r="G29" s="121">
        <v>1</v>
      </c>
      <c r="H29" s="106">
        <v>1</v>
      </c>
      <c r="I29" s="106">
        <v>1</v>
      </c>
      <c r="J29" s="213" t="s">
        <v>31</v>
      </c>
      <c r="K29" s="220" t="s">
        <v>50</v>
      </c>
      <c r="L29" s="218">
        <f>SUM(M29:R29)</f>
        <v>87</v>
      </c>
      <c r="M29" s="211">
        <v>32</v>
      </c>
      <c r="N29" s="211">
        <v>25</v>
      </c>
      <c r="O29" s="223">
        <v>0</v>
      </c>
      <c r="P29" s="211">
        <v>10</v>
      </c>
      <c r="Q29" s="211">
        <v>10</v>
      </c>
      <c r="R29" s="221">
        <v>10</v>
      </c>
    </row>
    <row r="30" spans="1:18" s="2" customFormat="1" ht="132" customHeight="1">
      <c r="A30" s="234"/>
      <c r="B30" s="10" t="s">
        <v>20</v>
      </c>
      <c r="C30" s="5">
        <f t="shared" si="7"/>
        <v>8</v>
      </c>
      <c r="D30" s="4">
        <v>8</v>
      </c>
      <c r="E30" s="4">
        <v>0</v>
      </c>
      <c r="F30" s="79">
        <v>0</v>
      </c>
      <c r="G30" s="121">
        <v>0</v>
      </c>
      <c r="H30" s="4">
        <v>0</v>
      </c>
      <c r="I30" s="4">
        <v>0</v>
      </c>
      <c r="J30" s="214"/>
      <c r="K30" s="237"/>
      <c r="L30" s="219"/>
      <c r="M30" s="215"/>
      <c r="N30" s="215"/>
      <c r="O30" s="224"/>
      <c r="P30" s="215"/>
      <c r="Q30" s="215"/>
      <c r="R30" s="226"/>
    </row>
    <row r="31" spans="1:18" s="91" customFormat="1" ht="57" customHeight="1">
      <c r="A31" s="234"/>
      <c r="B31" s="90" t="s">
        <v>67</v>
      </c>
      <c r="C31" s="90">
        <f t="shared" si="7"/>
        <v>32</v>
      </c>
      <c r="D31" s="105">
        <v>30</v>
      </c>
      <c r="E31" s="105">
        <v>0</v>
      </c>
      <c r="F31" s="105">
        <v>2</v>
      </c>
      <c r="G31" s="124">
        <v>0</v>
      </c>
      <c r="H31" s="105">
        <v>0</v>
      </c>
      <c r="I31" s="105">
        <v>0</v>
      </c>
      <c r="J31" s="213" t="s">
        <v>59</v>
      </c>
      <c r="K31" s="220" t="s">
        <v>51</v>
      </c>
      <c r="L31" s="218">
        <f>SUM(M31:R32)</f>
        <v>285</v>
      </c>
      <c r="M31" s="211">
        <v>21</v>
      </c>
      <c r="N31" s="211">
        <v>42</v>
      </c>
      <c r="O31" s="223">
        <v>51</v>
      </c>
      <c r="P31" s="211">
        <v>52</v>
      </c>
      <c r="Q31" s="211">
        <v>57</v>
      </c>
      <c r="R31" s="221">
        <v>62</v>
      </c>
    </row>
    <row r="32" spans="1:18" s="2" customFormat="1" ht="152.25" customHeight="1">
      <c r="A32" s="235"/>
      <c r="B32" s="10" t="s">
        <v>20</v>
      </c>
      <c r="C32" s="5">
        <f t="shared" si="7"/>
        <v>95.97</v>
      </c>
      <c r="D32" s="4">
        <v>87.97</v>
      </c>
      <c r="E32" s="4">
        <v>0</v>
      </c>
      <c r="F32" s="79">
        <v>8</v>
      </c>
      <c r="G32" s="121">
        <v>0</v>
      </c>
      <c r="H32" s="4">
        <v>0</v>
      </c>
      <c r="I32" s="4">
        <v>0</v>
      </c>
      <c r="J32" s="214"/>
      <c r="K32" s="237"/>
      <c r="L32" s="219"/>
      <c r="M32" s="215"/>
      <c r="N32" s="215"/>
      <c r="O32" s="224"/>
      <c r="P32" s="215"/>
      <c r="Q32" s="215"/>
      <c r="R32" s="226"/>
    </row>
    <row r="33" spans="1:18" s="107" customFormat="1" ht="73.5" customHeight="1">
      <c r="A33" s="235"/>
      <c r="B33" s="106" t="s">
        <v>67</v>
      </c>
      <c r="C33" s="106">
        <f t="shared" si="7"/>
        <v>10.45</v>
      </c>
      <c r="D33" s="106">
        <v>1</v>
      </c>
      <c r="E33" s="106">
        <v>2.3</v>
      </c>
      <c r="F33" s="106">
        <v>2.65</v>
      </c>
      <c r="G33" s="121">
        <v>2</v>
      </c>
      <c r="H33" s="106">
        <v>1.5</v>
      </c>
      <c r="I33" s="106">
        <v>1</v>
      </c>
      <c r="J33" s="238" t="s">
        <v>32</v>
      </c>
      <c r="K33" s="238" t="s">
        <v>55</v>
      </c>
      <c r="L33" s="218">
        <f>SUM(M33:R34)</f>
        <v>123</v>
      </c>
      <c r="M33" s="211">
        <v>10</v>
      </c>
      <c r="N33" s="211">
        <v>30</v>
      </c>
      <c r="O33" s="223">
        <v>25</v>
      </c>
      <c r="P33" s="211">
        <v>25</v>
      </c>
      <c r="Q33" s="211">
        <v>20</v>
      </c>
      <c r="R33" s="221">
        <v>13</v>
      </c>
    </row>
    <row r="34" spans="1:18" s="2" customFormat="1" ht="144" customHeight="1">
      <c r="A34" s="236"/>
      <c r="B34" s="10" t="s">
        <v>20</v>
      </c>
      <c r="C34" s="5">
        <f t="shared" si="7"/>
        <v>39.8</v>
      </c>
      <c r="D34" s="16">
        <v>2</v>
      </c>
      <c r="E34" s="4">
        <v>9.2</v>
      </c>
      <c r="F34" s="79">
        <v>10.6</v>
      </c>
      <c r="G34" s="121">
        <v>8</v>
      </c>
      <c r="H34" s="4">
        <v>6</v>
      </c>
      <c r="I34" s="4">
        <v>4</v>
      </c>
      <c r="J34" s="238"/>
      <c r="K34" s="238"/>
      <c r="L34" s="239"/>
      <c r="M34" s="240"/>
      <c r="N34" s="240"/>
      <c r="O34" s="241"/>
      <c r="P34" s="240"/>
      <c r="Q34" s="240"/>
      <c r="R34" s="242"/>
    </row>
    <row r="35" spans="1:18" s="2" customFormat="1" ht="71.25" customHeight="1">
      <c r="A35" s="227" t="s">
        <v>7</v>
      </c>
      <c r="B35" s="4" t="s">
        <v>67</v>
      </c>
      <c r="C35" s="18">
        <f aca="true" t="shared" si="8" ref="C35:I36">SUM(C29,C31,C33)</f>
        <v>49.45</v>
      </c>
      <c r="D35" s="18">
        <f t="shared" si="8"/>
        <v>33</v>
      </c>
      <c r="E35" s="18">
        <f t="shared" si="8"/>
        <v>4.3</v>
      </c>
      <c r="F35" s="79">
        <f t="shared" si="8"/>
        <v>4.65</v>
      </c>
      <c r="G35" s="121">
        <f t="shared" si="8"/>
        <v>3</v>
      </c>
      <c r="H35" s="18">
        <f t="shared" si="8"/>
        <v>2.5</v>
      </c>
      <c r="I35" s="26">
        <f t="shared" si="8"/>
        <v>2</v>
      </c>
      <c r="J35" s="34"/>
      <c r="K35" s="21"/>
      <c r="L35" s="55"/>
      <c r="M35" s="55"/>
      <c r="N35" s="55"/>
      <c r="O35" s="55"/>
      <c r="P35" s="55"/>
      <c r="Q35" s="55"/>
      <c r="R35" s="56"/>
    </row>
    <row r="36" spans="1:18" s="2" customFormat="1" ht="67.5" customHeight="1">
      <c r="A36" s="228"/>
      <c r="B36" s="22" t="s">
        <v>20</v>
      </c>
      <c r="C36" s="18">
        <f t="shared" si="8"/>
        <v>143.76999999999998</v>
      </c>
      <c r="D36" s="18">
        <f t="shared" si="8"/>
        <v>97.97</v>
      </c>
      <c r="E36" s="18">
        <f t="shared" si="8"/>
        <v>9.2</v>
      </c>
      <c r="F36" s="79">
        <f t="shared" si="8"/>
        <v>18.6</v>
      </c>
      <c r="G36" s="121">
        <f t="shared" si="8"/>
        <v>8</v>
      </c>
      <c r="H36" s="18">
        <f t="shared" si="8"/>
        <v>6</v>
      </c>
      <c r="I36" s="26">
        <f t="shared" si="8"/>
        <v>4</v>
      </c>
      <c r="J36" s="35"/>
      <c r="K36" s="24"/>
      <c r="L36" s="57"/>
      <c r="M36" s="57"/>
      <c r="N36" s="57"/>
      <c r="O36" s="57"/>
      <c r="P36" s="57"/>
      <c r="Q36" s="57"/>
      <c r="R36" s="58"/>
    </row>
    <row r="37" spans="1:18" s="107" customFormat="1" ht="66" customHeight="1">
      <c r="A37" s="216" t="s">
        <v>10</v>
      </c>
      <c r="B37" s="106" t="s">
        <v>67</v>
      </c>
      <c r="C37" s="106">
        <f>D37+E37+F37+G37+H37+I37</f>
        <v>29.57</v>
      </c>
      <c r="D37" s="106">
        <v>5.2</v>
      </c>
      <c r="E37" s="106">
        <v>4.5</v>
      </c>
      <c r="F37" s="106">
        <v>5.67</v>
      </c>
      <c r="G37" s="121">
        <v>4.6</v>
      </c>
      <c r="H37" s="106">
        <v>4.6</v>
      </c>
      <c r="I37" s="106">
        <v>5</v>
      </c>
      <c r="J37" s="213" t="s">
        <v>72</v>
      </c>
      <c r="K37" s="213" t="s">
        <v>52</v>
      </c>
      <c r="L37" s="218">
        <f>SUM(M37:R37)</f>
        <v>200</v>
      </c>
      <c r="M37" s="211">
        <v>34</v>
      </c>
      <c r="N37" s="211">
        <v>26</v>
      </c>
      <c r="O37" s="223">
        <v>30</v>
      </c>
      <c r="P37" s="211">
        <v>35</v>
      </c>
      <c r="Q37" s="211">
        <v>35</v>
      </c>
      <c r="R37" s="221">
        <v>40</v>
      </c>
    </row>
    <row r="38" spans="1:18" s="2" customFormat="1" ht="160.5" customHeight="1">
      <c r="A38" s="229"/>
      <c r="B38" s="10" t="s">
        <v>20</v>
      </c>
      <c r="C38" s="5">
        <f>D38+E38+F38+G38+H38+I38</f>
        <v>11</v>
      </c>
      <c r="D38" s="16">
        <v>2</v>
      </c>
      <c r="E38" s="16">
        <v>1</v>
      </c>
      <c r="F38" s="79">
        <v>2</v>
      </c>
      <c r="G38" s="121">
        <v>2</v>
      </c>
      <c r="H38" s="16">
        <v>2</v>
      </c>
      <c r="I38" s="16">
        <v>2</v>
      </c>
      <c r="J38" s="214"/>
      <c r="K38" s="214"/>
      <c r="L38" s="219"/>
      <c r="M38" s="215"/>
      <c r="N38" s="215"/>
      <c r="O38" s="224"/>
      <c r="P38" s="215"/>
      <c r="Q38" s="215"/>
      <c r="R38" s="226"/>
    </row>
    <row r="39" spans="1:18" s="2" customFormat="1" ht="75.75" customHeight="1">
      <c r="A39" s="25" t="s">
        <v>7</v>
      </c>
      <c r="B39" s="18"/>
      <c r="C39" s="18">
        <f aca="true" t="shared" si="9" ref="C39:I39">SUM(C37:C38)</f>
        <v>40.57</v>
      </c>
      <c r="D39" s="18">
        <f t="shared" si="9"/>
        <v>7.2</v>
      </c>
      <c r="E39" s="18">
        <f t="shared" si="9"/>
        <v>5.5</v>
      </c>
      <c r="F39" s="79">
        <f t="shared" si="9"/>
        <v>7.67</v>
      </c>
      <c r="G39" s="121">
        <f t="shared" si="9"/>
        <v>6.6</v>
      </c>
      <c r="H39" s="18">
        <f t="shared" si="9"/>
        <v>6.6</v>
      </c>
      <c r="I39" s="18">
        <f t="shared" si="9"/>
        <v>7</v>
      </c>
      <c r="J39" s="245"/>
      <c r="K39" s="246"/>
      <c r="L39" s="246"/>
      <c r="M39" s="246"/>
      <c r="N39" s="246"/>
      <c r="O39" s="246"/>
      <c r="P39" s="246"/>
      <c r="Q39" s="246"/>
      <c r="R39" s="247"/>
    </row>
    <row r="40" spans="1:18" s="94" customFormat="1" ht="145.5" customHeight="1">
      <c r="A40" s="108" t="s">
        <v>11</v>
      </c>
      <c r="B40" s="92" t="s">
        <v>67</v>
      </c>
      <c r="C40" s="92">
        <f>D40+E40+F40+G40+H40+I40</f>
        <v>0.5</v>
      </c>
      <c r="D40" s="92">
        <v>0.1</v>
      </c>
      <c r="E40" s="92">
        <v>0</v>
      </c>
      <c r="F40" s="92">
        <v>0.1</v>
      </c>
      <c r="G40" s="121">
        <v>0.1</v>
      </c>
      <c r="H40" s="92">
        <v>0.1</v>
      </c>
      <c r="I40" s="92">
        <v>0.1</v>
      </c>
      <c r="J40" s="92" t="s">
        <v>43</v>
      </c>
      <c r="K40" s="92" t="s">
        <v>21</v>
      </c>
      <c r="L40" s="99">
        <f>SUM(M40:R40)</f>
        <v>57</v>
      </c>
      <c r="M40" s="99">
        <v>5</v>
      </c>
      <c r="N40" s="99">
        <v>0</v>
      </c>
      <c r="O40" s="99">
        <v>7</v>
      </c>
      <c r="P40" s="99">
        <v>12</v>
      </c>
      <c r="Q40" s="99">
        <v>15</v>
      </c>
      <c r="R40" s="109">
        <v>18</v>
      </c>
    </row>
    <row r="41" spans="1:18" s="2" customFormat="1" ht="57" customHeight="1">
      <c r="A41" s="25" t="s">
        <v>7</v>
      </c>
      <c r="B41" s="18"/>
      <c r="C41" s="18">
        <f aca="true" t="shared" si="10" ref="C41:I41">SUM(C40)</f>
        <v>0.5</v>
      </c>
      <c r="D41" s="18">
        <f t="shared" si="10"/>
        <v>0.1</v>
      </c>
      <c r="E41" s="18">
        <f t="shared" si="10"/>
        <v>0</v>
      </c>
      <c r="F41" s="79">
        <f t="shared" si="10"/>
        <v>0.1</v>
      </c>
      <c r="G41" s="121">
        <f t="shared" si="10"/>
        <v>0.1</v>
      </c>
      <c r="H41" s="18">
        <f t="shared" si="10"/>
        <v>0.1</v>
      </c>
      <c r="I41" s="18">
        <f t="shared" si="10"/>
        <v>0.1</v>
      </c>
      <c r="J41" s="245"/>
      <c r="K41" s="246"/>
      <c r="L41" s="246"/>
      <c r="M41" s="246"/>
      <c r="N41" s="246"/>
      <c r="O41" s="246"/>
      <c r="P41" s="246"/>
      <c r="Q41" s="246"/>
      <c r="R41" s="247"/>
    </row>
    <row r="42" spans="1:18" s="94" customFormat="1" ht="152.25" customHeight="1">
      <c r="A42" s="216" t="s">
        <v>12</v>
      </c>
      <c r="B42" s="92" t="s">
        <v>67</v>
      </c>
      <c r="C42" s="101">
        <f aca="true" t="shared" si="11" ref="C42:C47">D42+E42+F42+G42+H42+I42</f>
        <v>1</v>
      </c>
      <c r="D42" s="101">
        <v>0.1</v>
      </c>
      <c r="E42" s="101">
        <v>0</v>
      </c>
      <c r="F42" s="101">
        <v>0</v>
      </c>
      <c r="G42" s="125">
        <v>0.2</v>
      </c>
      <c r="H42" s="101">
        <v>0.3</v>
      </c>
      <c r="I42" s="101">
        <v>0.4</v>
      </c>
      <c r="J42" s="101" t="s">
        <v>33</v>
      </c>
      <c r="K42" s="92" t="s">
        <v>21</v>
      </c>
      <c r="L42" s="99">
        <f>SUM(M42:R42)</f>
        <v>180</v>
      </c>
      <c r="M42" s="99">
        <v>30</v>
      </c>
      <c r="N42" s="99">
        <v>0</v>
      </c>
      <c r="O42" s="99">
        <v>0</v>
      </c>
      <c r="P42" s="99">
        <v>40</v>
      </c>
      <c r="Q42" s="99">
        <v>50</v>
      </c>
      <c r="R42" s="109">
        <v>60</v>
      </c>
    </row>
    <row r="43" spans="1:18" s="91" customFormat="1" ht="157.5">
      <c r="A43" s="217"/>
      <c r="B43" s="90" t="s">
        <v>67</v>
      </c>
      <c r="C43" s="90">
        <f t="shared" si="11"/>
        <v>0.5</v>
      </c>
      <c r="D43" s="90">
        <v>0</v>
      </c>
      <c r="E43" s="90">
        <v>0</v>
      </c>
      <c r="F43" s="90">
        <v>0.1</v>
      </c>
      <c r="G43" s="121">
        <v>0.1</v>
      </c>
      <c r="H43" s="90">
        <v>0.1</v>
      </c>
      <c r="I43" s="90">
        <v>0.2</v>
      </c>
      <c r="J43" s="90" t="s">
        <v>34</v>
      </c>
      <c r="K43" s="90" t="s">
        <v>56</v>
      </c>
      <c r="L43" s="110">
        <f>SUM(M43:R43)</f>
        <v>100</v>
      </c>
      <c r="M43" s="110">
        <v>0</v>
      </c>
      <c r="N43" s="110">
        <v>0</v>
      </c>
      <c r="O43" s="110">
        <v>10</v>
      </c>
      <c r="P43" s="110">
        <v>20</v>
      </c>
      <c r="Q43" s="110">
        <v>30</v>
      </c>
      <c r="R43" s="111">
        <v>40</v>
      </c>
    </row>
    <row r="44" spans="1:18" s="94" customFormat="1" ht="367.5" customHeight="1">
      <c r="A44" s="217"/>
      <c r="B44" s="92" t="s">
        <v>67</v>
      </c>
      <c r="C44" s="92">
        <f t="shared" si="11"/>
        <v>1</v>
      </c>
      <c r="D44" s="92">
        <v>0.1</v>
      </c>
      <c r="E44" s="92">
        <v>0</v>
      </c>
      <c r="F44" s="92">
        <v>0.3</v>
      </c>
      <c r="G44" s="121">
        <v>0.2</v>
      </c>
      <c r="H44" s="92">
        <v>0.2</v>
      </c>
      <c r="I44" s="92">
        <v>0.2</v>
      </c>
      <c r="J44" s="92" t="s">
        <v>35</v>
      </c>
      <c r="K44" s="92" t="s">
        <v>53</v>
      </c>
      <c r="L44" s="99">
        <f>SUM(M44:R44)</f>
        <v>30</v>
      </c>
      <c r="M44" s="99">
        <v>3</v>
      </c>
      <c r="N44" s="99">
        <v>0</v>
      </c>
      <c r="O44" s="99">
        <v>5</v>
      </c>
      <c r="P44" s="99">
        <v>6</v>
      </c>
      <c r="Q44" s="99">
        <v>8</v>
      </c>
      <c r="R44" s="109">
        <v>8</v>
      </c>
    </row>
    <row r="45" spans="1:18" s="107" customFormat="1" ht="196.5" customHeight="1">
      <c r="A45" s="217"/>
      <c r="B45" s="106" t="s">
        <v>67</v>
      </c>
      <c r="C45" s="106">
        <f t="shared" si="11"/>
        <v>0.8</v>
      </c>
      <c r="D45" s="106">
        <v>0.1</v>
      </c>
      <c r="E45" s="106">
        <v>0</v>
      </c>
      <c r="F45" s="106">
        <v>0</v>
      </c>
      <c r="G45" s="121">
        <v>0.2</v>
      </c>
      <c r="H45" s="106">
        <v>0.2</v>
      </c>
      <c r="I45" s="106">
        <v>0.3</v>
      </c>
      <c r="J45" s="106" t="s">
        <v>36</v>
      </c>
      <c r="K45" s="106" t="s">
        <v>57</v>
      </c>
      <c r="L45" s="112">
        <f>SUM(M45:R45)</f>
        <v>14</v>
      </c>
      <c r="M45" s="112">
        <v>0</v>
      </c>
      <c r="N45" s="112">
        <v>0</v>
      </c>
      <c r="O45" s="112">
        <v>0</v>
      </c>
      <c r="P45" s="112">
        <v>4</v>
      </c>
      <c r="Q45" s="112">
        <v>4</v>
      </c>
      <c r="R45" s="113">
        <v>6</v>
      </c>
    </row>
    <row r="46" spans="1:18" s="107" customFormat="1" ht="69.75" customHeight="1">
      <c r="A46" s="217"/>
      <c r="B46" s="106" t="s">
        <v>67</v>
      </c>
      <c r="C46" s="106">
        <f t="shared" si="11"/>
        <v>17.6</v>
      </c>
      <c r="D46" s="106">
        <v>0</v>
      </c>
      <c r="E46" s="106">
        <v>2.1</v>
      </c>
      <c r="F46" s="106">
        <v>8</v>
      </c>
      <c r="G46" s="121">
        <v>2.5</v>
      </c>
      <c r="H46" s="106">
        <v>2.5</v>
      </c>
      <c r="I46" s="106">
        <v>2.5</v>
      </c>
      <c r="J46" s="213" t="s">
        <v>37</v>
      </c>
      <c r="K46" s="213" t="s">
        <v>54</v>
      </c>
      <c r="L46" s="218">
        <f>SUM(M46:R47)</f>
        <v>20</v>
      </c>
      <c r="M46" s="211">
        <v>0</v>
      </c>
      <c r="N46" s="211">
        <v>3</v>
      </c>
      <c r="O46" s="223">
        <v>8</v>
      </c>
      <c r="P46" s="211">
        <v>3</v>
      </c>
      <c r="Q46" s="211">
        <v>3</v>
      </c>
      <c r="R46" s="221">
        <v>3</v>
      </c>
    </row>
    <row r="47" spans="1:18" s="2" customFormat="1" ht="127.5" customHeight="1">
      <c r="A47" s="229"/>
      <c r="B47" s="10" t="s">
        <v>20</v>
      </c>
      <c r="C47" s="5">
        <f t="shared" si="11"/>
        <v>70.4</v>
      </c>
      <c r="D47" s="4">
        <v>0</v>
      </c>
      <c r="E47" s="4">
        <v>8.4</v>
      </c>
      <c r="F47" s="79">
        <v>32</v>
      </c>
      <c r="G47" s="121">
        <v>10</v>
      </c>
      <c r="H47" s="4">
        <v>10</v>
      </c>
      <c r="I47" s="4">
        <v>10</v>
      </c>
      <c r="J47" s="238"/>
      <c r="K47" s="238"/>
      <c r="L47" s="239"/>
      <c r="M47" s="240"/>
      <c r="N47" s="240"/>
      <c r="O47" s="241"/>
      <c r="P47" s="240"/>
      <c r="Q47" s="240"/>
      <c r="R47" s="242"/>
    </row>
    <row r="48" spans="1:18" s="2" customFormat="1" ht="75" customHeight="1">
      <c r="A48" s="227" t="s">
        <v>7</v>
      </c>
      <c r="B48" s="4" t="s">
        <v>67</v>
      </c>
      <c r="C48" s="18">
        <f aca="true" t="shared" si="12" ref="C48:I48">SUM(C42:C46)</f>
        <v>20.900000000000002</v>
      </c>
      <c r="D48" s="18">
        <f t="shared" si="12"/>
        <v>0.30000000000000004</v>
      </c>
      <c r="E48" s="18">
        <f t="shared" si="12"/>
        <v>2.1</v>
      </c>
      <c r="F48" s="79">
        <f t="shared" si="12"/>
        <v>8.4</v>
      </c>
      <c r="G48" s="121">
        <f t="shared" si="12"/>
        <v>3.2</v>
      </c>
      <c r="H48" s="18">
        <f t="shared" si="12"/>
        <v>3.3</v>
      </c>
      <c r="I48" s="26">
        <f t="shared" si="12"/>
        <v>3.6</v>
      </c>
      <c r="J48" s="34"/>
      <c r="K48" s="21"/>
      <c r="L48" s="55"/>
      <c r="M48" s="55"/>
      <c r="N48" s="55"/>
      <c r="O48" s="55"/>
      <c r="P48" s="55"/>
      <c r="Q48" s="55"/>
      <c r="R48" s="56"/>
    </row>
    <row r="49" spans="1:18" s="2" customFormat="1" ht="46.5" customHeight="1">
      <c r="A49" s="228"/>
      <c r="B49" s="22" t="s">
        <v>20</v>
      </c>
      <c r="C49" s="18">
        <f aca="true" t="shared" si="13" ref="C49:I49">SUM(C47)</f>
        <v>70.4</v>
      </c>
      <c r="D49" s="18">
        <f t="shared" si="13"/>
        <v>0</v>
      </c>
      <c r="E49" s="18">
        <f t="shared" si="13"/>
        <v>8.4</v>
      </c>
      <c r="F49" s="79">
        <f t="shared" si="13"/>
        <v>32</v>
      </c>
      <c r="G49" s="121">
        <f t="shared" si="13"/>
        <v>10</v>
      </c>
      <c r="H49" s="18">
        <f t="shared" si="13"/>
        <v>10</v>
      </c>
      <c r="I49" s="26">
        <f t="shared" si="13"/>
        <v>10</v>
      </c>
      <c r="J49" s="35"/>
      <c r="K49" s="36"/>
      <c r="L49" s="57"/>
      <c r="M49" s="57"/>
      <c r="N49" s="57"/>
      <c r="O49" s="57"/>
      <c r="P49" s="57"/>
      <c r="Q49" s="57"/>
      <c r="R49" s="58"/>
    </row>
    <row r="50" spans="1:18" s="107" customFormat="1" ht="138.75" customHeight="1">
      <c r="A50" s="216" t="s">
        <v>73</v>
      </c>
      <c r="B50" s="106" t="s">
        <v>67</v>
      </c>
      <c r="C50" s="106">
        <f>SUM(D50:I50)</f>
        <v>6.4</v>
      </c>
      <c r="D50" s="106">
        <v>0</v>
      </c>
      <c r="E50" s="106">
        <v>0</v>
      </c>
      <c r="F50" s="106">
        <v>2.5</v>
      </c>
      <c r="G50" s="121">
        <v>1.4</v>
      </c>
      <c r="H50" s="106">
        <v>1.5</v>
      </c>
      <c r="I50" s="106">
        <v>1</v>
      </c>
      <c r="J50" s="213" t="s">
        <v>74</v>
      </c>
      <c r="K50" s="213" t="s">
        <v>61</v>
      </c>
      <c r="L50" s="243" t="s">
        <v>38</v>
      </c>
      <c r="M50" s="211">
        <v>0</v>
      </c>
      <c r="N50" s="211">
        <v>0</v>
      </c>
      <c r="O50" s="223">
        <v>50</v>
      </c>
      <c r="P50" s="211">
        <v>50</v>
      </c>
      <c r="Q50" s="211">
        <v>80</v>
      </c>
      <c r="R50" s="221">
        <v>80</v>
      </c>
    </row>
    <row r="51" spans="1:18" s="2" customFormat="1" ht="119.25" customHeight="1">
      <c r="A51" s="229"/>
      <c r="B51" s="10" t="s">
        <v>20</v>
      </c>
      <c r="C51" s="6">
        <f>SUM(D51:I51)</f>
        <v>25.6</v>
      </c>
      <c r="D51" s="4">
        <v>0</v>
      </c>
      <c r="E51" s="4">
        <v>0</v>
      </c>
      <c r="F51" s="79">
        <v>10</v>
      </c>
      <c r="G51" s="121">
        <v>5.6</v>
      </c>
      <c r="H51" s="4">
        <v>6</v>
      </c>
      <c r="I51" s="4">
        <v>4</v>
      </c>
      <c r="J51" s="214"/>
      <c r="K51" s="214"/>
      <c r="L51" s="244"/>
      <c r="M51" s="215"/>
      <c r="N51" s="215"/>
      <c r="O51" s="224"/>
      <c r="P51" s="215"/>
      <c r="Q51" s="215"/>
      <c r="R51" s="226"/>
    </row>
    <row r="52" spans="1:18" s="2" customFormat="1" ht="45.75" customHeight="1">
      <c r="A52" s="33" t="s">
        <v>7</v>
      </c>
      <c r="B52" s="18"/>
      <c r="C52" s="18">
        <f aca="true" t="shared" si="14" ref="C52:I52">SUM(C50:C51)</f>
        <v>32</v>
      </c>
      <c r="D52" s="18">
        <f t="shared" si="14"/>
        <v>0</v>
      </c>
      <c r="E52" s="18">
        <f t="shared" si="14"/>
        <v>0</v>
      </c>
      <c r="F52" s="79">
        <f t="shared" si="14"/>
        <v>12.5</v>
      </c>
      <c r="G52" s="121">
        <f t="shared" si="14"/>
        <v>7</v>
      </c>
      <c r="H52" s="18">
        <f t="shared" si="14"/>
        <v>7.5</v>
      </c>
      <c r="I52" s="18">
        <f t="shared" si="14"/>
        <v>5</v>
      </c>
      <c r="J52" s="248"/>
      <c r="K52" s="246"/>
      <c r="L52" s="246"/>
      <c r="M52" s="246"/>
      <c r="N52" s="246"/>
      <c r="O52" s="246"/>
      <c r="P52" s="246"/>
      <c r="Q52" s="246"/>
      <c r="R52" s="247"/>
    </row>
    <row r="53" spans="1:18" s="17" customFormat="1" ht="93" customHeight="1">
      <c r="A53" s="216" t="s">
        <v>39</v>
      </c>
      <c r="B53" s="263" t="s">
        <v>67</v>
      </c>
      <c r="C53" s="266">
        <f>SUM(D53:I55)</f>
        <v>3.1</v>
      </c>
      <c r="D53" s="213">
        <v>0.1</v>
      </c>
      <c r="E53" s="213">
        <v>0.5</v>
      </c>
      <c r="F53" s="249">
        <v>0.5</v>
      </c>
      <c r="G53" s="254">
        <v>0.5</v>
      </c>
      <c r="H53" s="213">
        <v>0.5</v>
      </c>
      <c r="I53" s="256">
        <v>1</v>
      </c>
      <c r="J53" s="40" t="s">
        <v>44</v>
      </c>
      <c r="K53" s="258" t="s">
        <v>75</v>
      </c>
      <c r="L53" s="262" t="s">
        <v>38</v>
      </c>
      <c r="M53" s="253">
        <v>1</v>
      </c>
      <c r="N53" s="253">
        <v>50</v>
      </c>
      <c r="O53" s="167">
        <v>0.5</v>
      </c>
      <c r="P53" s="253">
        <v>0.5</v>
      </c>
      <c r="Q53" s="253">
        <v>0.5</v>
      </c>
      <c r="R53" s="261">
        <v>50</v>
      </c>
    </row>
    <row r="54" spans="1:18" s="115" customFormat="1" ht="133.5" customHeight="1">
      <c r="A54" s="217"/>
      <c r="B54" s="264"/>
      <c r="C54" s="267"/>
      <c r="D54" s="238"/>
      <c r="E54" s="238"/>
      <c r="F54" s="251"/>
      <c r="G54" s="260"/>
      <c r="H54" s="238"/>
      <c r="I54" s="259"/>
      <c r="J54" s="114" t="s">
        <v>76</v>
      </c>
      <c r="K54" s="258"/>
      <c r="L54" s="262"/>
      <c r="M54" s="253"/>
      <c r="N54" s="253"/>
      <c r="O54" s="167"/>
      <c r="P54" s="253"/>
      <c r="Q54" s="253"/>
      <c r="R54" s="261"/>
    </row>
    <row r="55" spans="1:18" ht="186.75" customHeight="1">
      <c r="A55" s="217"/>
      <c r="B55" s="265"/>
      <c r="C55" s="268"/>
      <c r="D55" s="214"/>
      <c r="E55" s="214"/>
      <c r="F55" s="250"/>
      <c r="G55" s="255"/>
      <c r="H55" s="214"/>
      <c r="I55" s="257"/>
      <c r="J55" s="15" t="s">
        <v>77</v>
      </c>
      <c r="K55" s="258"/>
      <c r="L55" s="262"/>
      <c r="M55" s="253"/>
      <c r="N55" s="253"/>
      <c r="O55" s="167"/>
      <c r="P55" s="253"/>
      <c r="Q55" s="253"/>
      <c r="R55" s="261"/>
    </row>
    <row r="56" spans="1:18" ht="63" customHeight="1">
      <c r="A56" s="217"/>
      <c r="B56" s="253" t="s">
        <v>20</v>
      </c>
      <c r="C56" s="266">
        <f>SUM(D56:I57)</f>
        <v>17.5</v>
      </c>
      <c r="D56" s="213">
        <v>0</v>
      </c>
      <c r="E56" s="213">
        <v>0</v>
      </c>
      <c r="F56" s="249">
        <v>9.5</v>
      </c>
      <c r="G56" s="254">
        <v>2</v>
      </c>
      <c r="H56" s="213">
        <v>2</v>
      </c>
      <c r="I56" s="256">
        <v>4</v>
      </c>
      <c r="J56" s="15" t="s">
        <v>40</v>
      </c>
      <c r="K56" s="258"/>
      <c r="L56" s="262"/>
      <c r="M56" s="253"/>
      <c r="N56" s="253"/>
      <c r="O56" s="167"/>
      <c r="P56" s="253"/>
      <c r="Q56" s="253"/>
      <c r="R56" s="261"/>
    </row>
    <row r="57" spans="1:18" ht="248.25" customHeight="1">
      <c r="A57" s="229"/>
      <c r="B57" s="253"/>
      <c r="C57" s="268"/>
      <c r="D57" s="214"/>
      <c r="E57" s="214"/>
      <c r="F57" s="250"/>
      <c r="G57" s="255"/>
      <c r="H57" s="214"/>
      <c r="I57" s="257"/>
      <c r="J57" s="10" t="s">
        <v>78</v>
      </c>
      <c r="K57" s="258"/>
      <c r="L57" s="262"/>
      <c r="M57" s="253"/>
      <c r="N57" s="253"/>
      <c r="O57" s="167"/>
      <c r="P57" s="253"/>
      <c r="Q57" s="253"/>
      <c r="R57" s="261"/>
    </row>
    <row r="58" spans="1:18" ht="42.75" customHeight="1">
      <c r="A58" s="269" t="s">
        <v>7</v>
      </c>
      <c r="B58" s="270"/>
      <c r="C58" s="18">
        <f aca="true" t="shared" si="15" ref="C58:I58">SUM(C53:C57)</f>
        <v>20.6</v>
      </c>
      <c r="D58" s="18">
        <f t="shared" si="15"/>
        <v>0.1</v>
      </c>
      <c r="E58" s="18">
        <f t="shared" si="15"/>
        <v>0.5</v>
      </c>
      <c r="F58" s="79">
        <f t="shared" si="15"/>
        <v>10</v>
      </c>
      <c r="G58" s="121">
        <f t="shared" si="15"/>
        <v>2.5</v>
      </c>
      <c r="H58" s="18">
        <f t="shared" si="15"/>
        <v>2.5</v>
      </c>
      <c r="I58" s="18">
        <f t="shared" si="15"/>
        <v>5</v>
      </c>
      <c r="J58" s="252"/>
      <c r="K58" s="246"/>
      <c r="L58" s="246"/>
      <c r="M58" s="246"/>
      <c r="N58" s="246"/>
      <c r="O58" s="246"/>
      <c r="P58" s="246"/>
      <c r="Q58" s="246"/>
      <c r="R58" s="247"/>
    </row>
    <row r="59" spans="1:18" s="2" customFormat="1" ht="41.25" customHeight="1">
      <c r="A59" s="208" t="s">
        <v>41</v>
      </c>
      <c r="B59" s="209"/>
      <c r="C59" s="27">
        <f aca="true" t="shared" si="16" ref="C59:I59">SUM(C60:C61)</f>
        <v>378.19</v>
      </c>
      <c r="D59" s="27">
        <f t="shared" si="16"/>
        <v>138.67000000000002</v>
      </c>
      <c r="E59" s="27">
        <f t="shared" si="16"/>
        <v>30</v>
      </c>
      <c r="F59" s="80">
        <f t="shared" si="16"/>
        <v>93.91999999999999</v>
      </c>
      <c r="G59" s="122">
        <f t="shared" si="16"/>
        <v>40.4</v>
      </c>
      <c r="H59" s="27">
        <f t="shared" si="16"/>
        <v>38.5</v>
      </c>
      <c r="I59" s="27">
        <f t="shared" si="16"/>
        <v>36.7</v>
      </c>
      <c r="J59" s="47"/>
      <c r="K59" s="48"/>
      <c r="L59" s="49"/>
      <c r="M59" s="49"/>
      <c r="N59" s="49"/>
      <c r="O59" s="49"/>
      <c r="P59" s="49"/>
      <c r="Q59" s="49"/>
      <c r="R59" s="50"/>
    </row>
    <row r="60" spans="1:18" s="2" customFormat="1" ht="33" customHeight="1">
      <c r="A60" s="208" t="s">
        <v>67</v>
      </c>
      <c r="B60" s="209"/>
      <c r="C60" s="27">
        <f aca="true" t="shared" si="17" ref="C60:I60">SUM(C35,C37,C41,C48,C50,C53)</f>
        <v>109.92000000000002</v>
      </c>
      <c r="D60" s="27">
        <f t="shared" si="17"/>
        <v>38.7</v>
      </c>
      <c r="E60" s="27">
        <f t="shared" si="17"/>
        <v>11.4</v>
      </c>
      <c r="F60" s="80">
        <f t="shared" si="17"/>
        <v>21.82</v>
      </c>
      <c r="G60" s="122">
        <f t="shared" si="17"/>
        <v>12.799999999999999</v>
      </c>
      <c r="H60" s="27">
        <f t="shared" si="17"/>
        <v>12.5</v>
      </c>
      <c r="I60" s="27">
        <f t="shared" si="17"/>
        <v>12.7</v>
      </c>
      <c r="J60" s="30"/>
      <c r="K60" s="29"/>
      <c r="L60" s="51"/>
      <c r="M60" s="51"/>
      <c r="N60" s="51"/>
      <c r="O60" s="51"/>
      <c r="P60" s="51"/>
      <c r="Q60" s="51"/>
      <c r="R60" s="52"/>
    </row>
    <row r="61" spans="1:18" s="2" customFormat="1" ht="30.75" customHeight="1" thickBot="1">
      <c r="A61" s="275" t="s">
        <v>20</v>
      </c>
      <c r="B61" s="276"/>
      <c r="C61" s="37">
        <f aca="true" t="shared" si="18" ref="C61:I61">SUM(C36,C38,C49,C51,C56)</f>
        <v>268.27</v>
      </c>
      <c r="D61" s="37">
        <f t="shared" si="18"/>
        <v>99.97</v>
      </c>
      <c r="E61" s="37">
        <f t="shared" si="18"/>
        <v>18.6</v>
      </c>
      <c r="F61" s="81">
        <f t="shared" si="18"/>
        <v>72.1</v>
      </c>
      <c r="G61" s="123">
        <f t="shared" si="18"/>
        <v>27.6</v>
      </c>
      <c r="H61" s="37">
        <f t="shared" si="18"/>
        <v>26</v>
      </c>
      <c r="I61" s="37">
        <f t="shared" si="18"/>
        <v>24</v>
      </c>
      <c r="J61" s="30"/>
      <c r="K61" s="29"/>
      <c r="L61" s="51"/>
      <c r="M61" s="51"/>
      <c r="N61" s="51"/>
      <c r="O61" s="51"/>
      <c r="P61" s="51"/>
      <c r="Q61" s="51"/>
      <c r="R61" s="52"/>
    </row>
    <row r="62" spans="1:18" ht="69.75" customHeight="1" thickBot="1">
      <c r="A62" s="277" t="s">
        <v>42</v>
      </c>
      <c r="B62" s="278"/>
      <c r="C62" s="59">
        <f aca="true" t="shared" si="19" ref="C62:I62">SUM(C63:C64)</f>
        <v>414.47</v>
      </c>
      <c r="D62" s="59">
        <f t="shared" si="19"/>
        <v>140.87</v>
      </c>
      <c r="E62" s="59">
        <f t="shared" si="19"/>
        <v>33.2</v>
      </c>
      <c r="F62" s="85">
        <f t="shared" si="19"/>
        <v>99.89999999999999</v>
      </c>
      <c r="G62" s="129">
        <f t="shared" si="19"/>
        <v>47.7</v>
      </c>
      <c r="H62" s="59">
        <f t="shared" si="19"/>
        <v>47.1</v>
      </c>
      <c r="I62" s="59">
        <f t="shared" si="19"/>
        <v>45.7</v>
      </c>
      <c r="J62" s="60"/>
      <c r="K62" s="60"/>
      <c r="L62" s="60"/>
      <c r="M62" s="60"/>
      <c r="N62" s="60"/>
      <c r="O62" s="60"/>
      <c r="P62" s="60"/>
      <c r="Q62" s="60"/>
      <c r="R62" s="61"/>
    </row>
    <row r="63" spans="1:18" ht="40.5" customHeight="1">
      <c r="A63" s="271" t="s">
        <v>67</v>
      </c>
      <c r="B63" s="272"/>
      <c r="C63" s="62">
        <f aca="true" t="shared" si="20" ref="C63:I64">SUM(C26,C60)</f>
        <v>125.70000000000002</v>
      </c>
      <c r="D63" s="62">
        <f t="shared" si="20"/>
        <v>40.400000000000006</v>
      </c>
      <c r="E63" s="62">
        <f t="shared" si="20"/>
        <v>12.6</v>
      </c>
      <c r="F63" s="86">
        <f t="shared" si="20"/>
        <v>23.8</v>
      </c>
      <c r="G63" s="130">
        <f t="shared" si="20"/>
        <v>16.099999999999998</v>
      </c>
      <c r="H63" s="62">
        <f t="shared" si="20"/>
        <v>16.1</v>
      </c>
      <c r="I63" s="62">
        <f t="shared" si="20"/>
        <v>16.7</v>
      </c>
      <c r="J63" s="63"/>
      <c r="K63" s="64"/>
      <c r="L63" s="64"/>
      <c r="M63" s="64"/>
      <c r="N63" s="64"/>
      <c r="O63" s="64"/>
      <c r="P63" s="64"/>
      <c r="Q63" s="64"/>
      <c r="R63" s="65"/>
    </row>
    <row r="64" spans="1:18" ht="40.5" customHeight="1" thickBot="1">
      <c r="A64" s="273" t="s">
        <v>20</v>
      </c>
      <c r="B64" s="274"/>
      <c r="C64" s="66">
        <f t="shared" si="20"/>
        <v>288.77</v>
      </c>
      <c r="D64" s="66">
        <f t="shared" si="20"/>
        <v>100.47</v>
      </c>
      <c r="E64" s="66">
        <f t="shared" si="20"/>
        <v>20.6</v>
      </c>
      <c r="F64" s="87">
        <f t="shared" si="20"/>
        <v>76.1</v>
      </c>
      <c r="G64" s="131">
        <f t="shared" si="20"/>
        <v>31.6</v>
      </c>
      <c r="H64" s="66">
        <f t="shared" si="20"/>
        <v>31</v>
      </c>
      <c r="I64" s="66">
        <f t="shared" si="20"/>
        <v>29</v>
      </c>
      <c r="J64" s="67"/>
      <c r="K64" s="67"/>
      <c r="L64" s="67"/>
      <c r="M64" s="67"/>
      <c r="N64" s="67"/>
      <c r="O64" s="67"/>
      <c r="P64" s="67"/>
      <c r="Q64" s="67"/>
      <c r="R64" s="68"/>
    </row>
    <row r="65" spans="1:19" ht="12.75">
      <c r="A65" s="3"/>
      <c r="B65" s="3"/>
      <c r="C65" s="3"/>
      <c r="D65" s="3"/>
      <c r="E65" s="3"/>
      <c r="F65" s="88"/>
      <c r="G65" s="132"/>
      <c r="H65" s="3"/>
      <c r="I65" s="3"/>
      <c r="J65" s="3"/>
      <c r="K65" s="3"/>
      <c r="L65" s="3"/>
      <c r="M65" s="3"/>
      <c r="N65" s="3"/>
      <c r="O65" s="75"/>
      <c r="P65" s="3"/>
      <c r="Q65" s="3"/>
      <c r="S65" t="s">
        <v>68</v>
      </c>
    </row>
    <row r="66" spans="1:17" ht="39.75" customHeight="1">
      <c r="A66" s="3"/>
      <c r="B66" s="3"/>
      <c r="C66" s="3"/>
      <c r="D66" s="3"/>
      <c r="E66" s="3"/>
      <c r="F66" s="88" t="s">
        <v>79</v>
      </c>
      <c r="G66" s="133">
        <f>SUM(G7,G9,G11,G12,G13,G15,G20,G40,G42,G44)</f>
        <v>3.2000000000000006</v>
      </c>
      <c r="H66" s="3"/>
      <c r="I66" s="3"/>
      <c r="J66" s="3"/>
      <c r="K66" s="3"/>
      <c r="L66" s="3"/>
      <c r="M66" s="3"/>
      <c r="N66" s="3"/>
      <c r="O66" s="75"/>
      <c r="P66" s="3"/>
      <c r="Q66" s="3"/>
    </row>
    <row r="67" spans="1:17" ht="31.5" customHeight="1">
      <c r="A67" s="3"/>
      <c r="B67" s="3"/>
      <c r="C67" s="3"/>
      <c r="D67" s="3"/>
      <c r="E67" s="3"/>
      <c r="F67" s="88" t="s">
        <v>80</v>
      </c>
      <c r="G67" s="132">
        <f>SUM(G18,G22,G29,G31,G31,G33,G37,G43,G45,G46,G50,G53)</f>
        <v>12.899999999999999</v>
      </c>
      <c r="H67" s="3"/>
      <c r="I67" s="3"/>
      <c r="J67" s="3"/>
      <c r="K67" s="3"/>
      <c r="L67" s="3"/>
      <c r="M67" s="3"/>
      <c r="N67" s="3"/>
      <c r="O67" s="75"/>
      <c r="P67" s="3"/>
      <c r="Q67" s="3"/>
    </row>
    <row r="68" spans="1:17" ht="21" customHeight="1">
      <c r="A68" s="3"/>
      <c r="B68" s="3"/>
      <c r="C68" s="3"/>
      <c r="D68" s="3"/>
      <c r="E68" s="3"/>
      <c r="F68" s="88"/>
      <c r="G68" s="133">
        <f>SUM(G66:G67)</f>
        <v>16.099999999999998</v>
      </c>
      <c r="H68" s="3"/>
      <c r="I68" s="3"/>
      <c r="J68" s="3"/>
      <c r="K68" s="3"/>
      <c r="L68" s="3"/>
      <c r="M68" s="3"/>
      <c r="N68" s="3"/>
      <c r="O68" s="75"/>
      <c r="P68" s="3"/>
      <c r="Q68" s="3"/>
    </row>
    <row r="69" spans="1:17" ht="12.75">
      <c r="A69" s="3"/>
      <c r="B69" s="3"/>
      <c r="C69" s="3"/>
      <c r="D69" s="3"/>
      <c r="E69" s="3"/>
      <c r="F69" s="88"/>
      <c r="G69" s="132"/>
      <c r="H69" s="3"/>
      <c r="I69" s="3"/>
      <c r="J69" s="3"/>
      <c r="K69" s="3"/>
      <c r="L69" s="3"/>
      <c r="M69" s="3"/>
      <c r="N69" s="3"/>
      <c r="O69" s="75"/>
      <c r="P69" s="3"/>
      <c r="Q69" s="3"/>
    </row>
    <row r="70" spans="1:17" ht="12.75">
      <c r="A70" s="3"/>
      <c r="B70" s="3"/>
      <c r="C70" s="3"/>
      <c r="D70" s="3"/>
      <c r="E70" s="3"/>
      <c r="F70" s="88"/>
      <c r="G70" s="132"/>
      <c r="H70" s="3"/>
      <c r="I70" s="3"/>
      <c r="J70" s="3"/>
      <c r="K70" s="3"/>
      <c r="L70" s="3"/>
      <c r="M70" s="3"/>
      <c r="N70" s="3"/>
      <c r="O70" s="75"/>
      <c r="P70" s="3"/>
      <c r="Q70" s="3"/>
    </row>
    <row r="71" spans="1:17" ht="12.75">
      <c r="A71" s="3"/>
      <c r="B71" s="3"/>
      <c r="C71" s="3"/>
      <c r="D71" s="3"/>
      <c r="E71" s="3"/>
      <c r="F71" s="88"/>
      <c r="G71" s="132"/>
      <c r="H71" s="3"/>
      <c r="I71" s="3"/>
      <c r="J71" s="3"/>
      <c r="K71" s="3"/>
      <c r="L71" s="3"/>
      <c r="M71" s="3"/>
      <c r="N71" s="3"/>
      <c r="O71" s="75"/>
      <c r="P71" s="3"/>
      <c r="Q71" s="3"/>
    </row>
    <row r="72" spans="1:17" ht="12.75">
      <c r="A72" s="3"/>
      <c r="B72" s="3"/>
      <c r="C72" s="3"/>
      <c r="D72" s="3"/>
      <c r="E72" s="3"/>
      <c r="F72" s="88"/>
      <c r="G72" s="132"/>
      <c r="H72" s="3"/>
      <c r="I72" s="3"/>
      <c r="J72" s="3"/>
      <c r="K72" s="3"/>
      <c r="L72" s="3"/>
      <c r="M72" s="3"/>
      <c r="N72" s="3"/>
      <c r="O72" s="75"/>
      <c r="P72" s="3"/>
      <c r="Q72" s="3"/>
    </row>
    <row r="73" spans="1:17" ht="12.75">
      <c r="A73" s="3"/>
      <c r="B73" s="3"/>
      <c r="C73" s="3"/>
      <c r="D73" s="3"/>
      <c r="E73" s="3"/>
      <c r="F73" s="88"/>
      <c r="G73" s="132"/>
      <c r="H73" s="3"/>
      <c r="I73" s="3"/>
      <c r="J73" s="3"/>
      <c r="K73" s="3"/>
      <c r="L73" s="3"/>
      <c r="M73" s="3"/>
      <c r="N73" s="3"/>
      <c r="O73" s="75"/>
      <c r="P73" s="3"/>
      <c r="Q73" s="3"/>
    </row>
    <row r="74" spans="1:17" ht="12.75">
      <c r="A74" s="3"/>
      <c r="B74" s="3"/>
      <c r="C74" s="3"/>
      <c r="D74" s="3"/>
      <c r="E74" s="3"/>
      <c r="F74" s="88"/>
      <c r="G74" s="132"/>
      <c r="H74" s="3"/>
      <c r="I74" s="39"/>
      <c r="J74" s="3"/>
      <c r="K74" s="3"/>
      <c r="L74" s="3"/>
      <c r="M74" s="3"/>
      <c r="N74" s="3"/>
      <c r="O74" s="75"/>
      <c r="P74" s="3"/>
      <c r="Q74" s="3"/>
    </row>
    <row r="75" spans="1:17" ht="12.75">
      <c r="A75" s="3"/>
      <c r="B75" s="3"/>
      <c r="C75" s="3"/>
      <c r="D75" s="3"/>
      <c r="E75" s="3"/>
      <c r="F75" s="88"/>
      <c r="G75" s="132"/>
      <c r="H75" s="3"/>
      <c r="I75" s="3"/>
      <c r="J75" s="3"/>
      <c r="K75" s="3"/>
      <c r="L75" s="3"/>
      <c r="M75" s="3"/>
      <c r="N75" s="3"/>
      <c r="O75" s="75"/>
      <c r="P75" s="3"/>
      <c r="Q75" s="3"/>
    </row>
    <row r="76" spans="1:17" ht="12.75">
      <c r="A76" s="3"/>
      <c r="B76" s="3"/>
      <c r="C76" s="3"/>
      <c r="D76" s="3"/>
      <c r="E76" s="3"/>
      <c r="F76" s="88"/>
      <c r="G76" s="132"/>
      <c r="H76" s="3"/>
      <c r="I76" s="3"/>
      <c r="J76" s="3"/>
      <c r="K76" s="3"/>
      <c r="L76" s="3"/>
      <c r="M76" s="3"/>
      <c r="N76" s="3"/>
      <c r="O76" s="75"/>
      <c r="P76" s="3"/>
      <c r="Q76" s="3"/>
    </row>
    <row r="77" spans="1:17" ht="12.75">
      <c r="A77" s="3"/>
      <c r="B77" s="3"/>
      <c r="C77" s="3"/>
      <c r="D77" s="3"/>
      <c r="E77" s="3"/>
      <c r="F77" s="88"/>
      <c r="G77" s="132"/>
      <c r="H77" s="3"/>
      <c r="I77" s="3"/>
      <c r="J77" s="3"/>
      <c r="K77" s="3"/>
      <c r="L77" s="3"/>
      <c r="M77" s="3"/>
      <c r="N77" s="3"/>
      <c r="O77" s="75"/>
      <c r="P77" s="3"/>
      <c r="Q77" s="3"/>
    </row>
    <row r="78" spans="1:17" ht="12.75">
      <c r="A78" s="3"/>
      <c r="B78" s="3"/>
      <c r="C78" s="3"/>
      <c r="D78" s="3"/>
      <c r="E78" s="3"/>
      <c r="F78" s="88"/>
      <c r="G78" s="132"/>
      <c r="H78" s="3"/>
      <c r="I78" s="3"/>
      <c r="J78" s="3"/>
      <c r="K78" s="3"/>
      <c r="L78" s="3"/>
      <c r="M78" s="3"/>
      <c r="N78" s="3"/>
      <c r="O78" s="75"/>
      <c r="P78" s="3"/>
      <c r="Q78" s="3"/>
    </row>
    <row r="79" spans="1:17" ht="12.75">
      <c r="A79" s="3"/>
      <c r="B79" s="3"/>
      <c r="C79" s="3"/>
      <c r="D79" s="3"/>
      <c r="E79" s="3"/>
      <c r="F79" s="88"/>
      <c r="G79" s="132"/>
      <c r="H79" s="3"/>
      <c r="I79" s="3"/>
      <c r="J79" s="3"/>
      <c r="K79" s="3"/>
      <c r="L79" s="3"/>
      <c r="M79" s="3"/>
      <c r="N79" s="3"/>
      <c r="O79" s="75"/>
      <c r="P79" s="3"/>
      <c r="Q79" s="3"/>
    </row>
  </sheetData>
  <sheetProtection/>
  <mergeCells count="159">
    <mergeCell ref="A58:B58"/>
    <mergeCell ref="A63:B63"/>
    <mergeCell ref="A64:B64"/>
    <mergeCell ref="A59:B59"/>
    <mergeCell ref="A60:B60"/>
    <mergeCell ref="A61:B61"/>
    <mergeCell ref="A62:B62"/>
    <mergeCell ref="A53:A57"/>
    <mergeCell ref="B53:B55"/>
    <mergeCell ref="C53:C55"/>
    <mergeCell ref="E53:E55"/>
    <mergeCell ref="D53:D55"/>
    <mergeCell ref="C56:C57"/>
    <mergeCell ref="D56:D57"/>
    <mergeCell ref="B56:B57"/>
    <mergeCell ref="E56:E57"/>
    <mergeCell ref="I53:I55"/>
    <mergeCell ref="G53:G55"/>
    <mergeCell ref="R53:R57"/>
    <mergeCell ref="L53:L57"/>
    <mergeCell ref="O53:O57"/>
    <mergeCell ref="P53:P57"/>
    <mergeCell ref="Q53:Q57"/>
    <mergeCell ref="F56:F57"/>
    <mergeCell ref="F53:F55"/>
    <mergeCell ref="J58:R58"/>
    <mergeCell ref="M53:M57"/>
    <mergeCell ref="N53:N57"/>
    <mergeCell ref="G56:G57"/>
    <mergeCell ref="H56:H57"/>
    <mergeCell ref="I56:I57"/>
    <mergeCell ref="H53:H55"/>
    <mergeCell ref="K53:K57"/>
    <mergeCell ref="L46:L47"/>
    <mergeCell ref="R50:R51"/>
    <mergeCell ref="J52:R52"/>
    <mergeCell ref="Q50:Q51"/>
    <mergeCell ref="P50:P51"/>
    <mergeCell ref="M50:M51"/>
    <mergeCell ref="N50:N51"/>
    <mergeCell ref="O50:O51"/>
    <mergeCell ref="J41:R41"/>
    <mergeCell ref="R46:R47"/>
    <mergeCell ref="A48:A49"/>
    <mergeCell ref="M46:M47"/>
    <mergeCell ref="N46:N47"/>
    <mergeCell ref="O46:O47"/>
    <mergeCell ref="P46:P47"/>
    <mergeCell ref="A42:A47"/>
    <mergeCell ref="J46:J47"/>
    <mergeCell ref="K46:K47"/>
    <mergeCell ref="A50:A51"/>
    <mergeCell ref="J50:J51"/>
    <mergeCell ref="K50:K51"/>
    <mergeCell ref="L50:L51"/>
    <mergeCell ref="Q37:Q38"/>
    <mergeCell ref="N37:N38"/>
    <mergeCell ref="O37:O38"/>
    <mergeCell ref="P37:P38"/>
    <mergeCell ref="Q46:Q47"/>
    <mergeCell ref="J39:R39"/>
    <mergeCell ref="M37:M38"/>
    <mergeCell ref="N33:N34"/>
    <mergeCell ref="O33:O34"/>
    <mergeCell ref="P33:P34"/>
    <mergeCell ref="M33:M34"/>
    <mergeCell ref="R37:R38"/>
    <mergeCell ref="R33:R34"/>
    <mergeCell ref="Q33:Q34"/>
    <mergeCell ref="A35:A36"/>
    <mergeCell ref="J33:J34"/>
    <mergeCell ref="K33:K34"/>
    <mergeCell ref="L33:L34"/>
    <mergeCell ref="A37:A38"/>
    <mergeCell ref="J37:J38"/>
    <mergeCell ref="K37:K38"/>
    <mergeCell ref="L37:L38"/>
    <mergeCell ref="O29:O30"/>
    <mergeCell ref="P31:P32"/>
    <mergeCell ref="Q31:Q32"/>
    <mergeCell ref="R31:R32"/>
    <mergeCell ref="R29:R30"/>
    <mergeCell ref="K31:K32"/>
    <mergeCell ref="L31:L32"/>
    <mergeCell ref="K29:K30"/>
    <mergeCell ref="P29:P30"/>
    <mergeCell ref="L29:L30"/>
    <mergeCell ref="J29:J30"/>
    <mergeCell ref="A28:R28"/>
    <mergeCell ref="A29:A34"/>
    <mergeCell ref="M29:M30"/>
    <mergeCell ref="N29:N30"/>
    <mergeCell ref="J31:J32"/>
    <mergeCell ref="M31:M32"/>
    <mergeCell ref="N31:N32"/>
    <mergeCell ref="O31:O32"/>
    <mergeCell ref="Q29:Q30"/>
    <mergeCell ref="P13:P14"/>
    <mergeCell ref="Q13:Q14"/>
    <mergeCell ref="R13:R14"/>
    <mergeCell ref="P18:P19"/>
    <mergeCell ref="R18:R19"/>
    <mergeCell ref="M18:M19"/>
    <mergeCell ref="O13:O14"/>
    <mergeCell ref="O18:O19"/>
    <mergeCell ref="Q18:Q19"/>
    <mergeCell ref="N18:N19"/>
    <mergeCell ref="R20:R21"/>
    <mergeCell ref="A23:A24"/>
    <mergeCell ref="A26:B26"/>
    <mergeCell ref="L20:L21"/>
    <mergeCell ref="M20:M21"/>
    <mergeCell ref="N20:N21"/>
    <mergeCell ref="O20:O21"/>
    <mergeCell ref="P20:P21"/>
    <mergeCell ref="Q20:Q21"/>
    <mergeCell ref="A16:A17"/>
    <mergeCell ref="A18:A22"/>
    <mergeCell ref="J18:J19"/>
    <mergeCell ref="K18:K19"/>
    <mergeCell ref="K20:K21"/>
    <mergeCell ref="L18:L19"/>
    <mergeCell ref="J20:J21"/>
    <mergeCell ref="R7:R8"/>
    <mergeCell ref="K7:K8"/>
    <mergeCell ref="N9:N10"/>
    <mergeCell ref="O9:O10"/>
    <mergeCell ref="L7:L8"/>
    <mergeCell ref="M7:M8"/>
    <mergeCell ref="N7:N8"/>
    <mergeCell ref="O7:O8"/>
    <mergeCell ref="R9:R10"/>
    <mergeCell ref="M9:M10"/>
    <mergeCell ref="A7:A15"/>
    <mergeCell ref="L13:L14"/>
    <mergeCell ref="J7:J8"/>
    <mergeCell ref="J9:J10"/>
    <mergeCell ref="K9:K10"/>
    <mergeCell ref="J13:J14"/>
    <mergeCell ref="L9:L10"/>
    <mergeCell ref="A27:B27"/>
    <mergeCell ref="A25:B25"/>
    <mergeCell ref="A6:R6"/>
    <mergeCell ref="Q7:Q8"/>
    <mergeCell ref="K13:K14"/>
    <mergeCell ref="P7:P8"/>
    <mergeCell ref="P9:P10"/>
    <mergeCell ref="Q9:Q10"/>
    <mergeCell ref="M13:M14"/>
    <mergeCell ref="N13:N14"/>
    <mergeCell ref="A1:R2"/>
    <mergeCell ref="A3:A5"/>
    <mergeCell ref="C3:I3"/>
    <mergeCell ref="J3:J5"/>
    <mergeCell ref="C4:C5"/>
    <mergeCell ref="D4:I4"/>
    <mergeCell ref="K3:R3"/>
    <mergeCell ref="K4:L5"/>
    <mergeCell ref="M4:R4"/>
  </mergeCells>
  <printOptions/>
  <pageMargins left="0.35433070866141736" right="0.2362204724409449" top="0.31496062992125984" bottom="0.31496062992125984" header="0.1968503937007874" footer="0.15748031496062992"/>
  <pageSetup fitToHeight="6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Минэкономразвития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Palkina</dc:creator>
  <cp:keywords/>
  <dc:description/>
  <cp:lastModifiedBy>Щетинина</cp:lastModifiedBy>
  <cp:lastPrinted>2012-07-10T08:01:02Z</cp:lastPrinted>
  <dcterms:created xsi:type="dcterms:W3CDTF">2008-12-15T09:05:09Z</dcterms:created>
  <dcterms:modified xsi:type="dcterms:W3CDTF">2012-07-10T08:02:00Z</dcterms:modified>
  <cp:category/>
  <cp:version/>
  <cp:contentType/>
  <cp:contentStatus/>
</cp:coreProperties>
</file>