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'Лист1'!$A$1:$O$101</definedName>
  </definedNames>
  <calcPr fullCalcOnLoad="1"/>
</workbook>
</file>

<file path=xl/sharedStrings.xml><?xml version="1.0" encoding="utf-8"?>
<sst xmlns="http://schemas.openxmlformats.org/spreadsheetml/2006/main" count="441" uniqueCount="122">
  <si>
    <t>Государственная программа</t>
  </si>
  <si>
    <t>Наименование услуги 1.1.2 и ее содержание</t>
  </si>
  <si>
    <t>Показатель объема услуги 1.1.2</t>
  </si>
  <si>
    <t>х</t>
  </si>
  <si>
    <t xml:space="preserve">Основное мероприятие 1.1. Разработка прогноза баланса трудовых ресурсов Республики Карелия                 </t>
  </si>
  <si>
    <t>Объем работ в год, не менее</t>
  </si>
  <si>
    <t>Основное мероприятие 2.1. Разработка прогноза потребности в подготовке кадров для экономики и социальной сферы Республики Карелия</t>
  </si>
  <si>
    <t xml:space="preserve">Объем работ в год </t>
  </si>
  <si>
    <t xml:space="preserve">Объем работ в год: поквартально не менее </t>
  </si>
  <si>
    <t xml:space="preserve">Объем работ в год: поквартально, не менее </t>
  </si>
  <si>
    <t xml:space="preserve"> -</t>
  </si>
  <si>
    <t>Наименование услуги 1.1.3 и ее содержание</t>
  </si>
  <si>
    <t>Наименование услуги 1.1.4 и ее содержание</t>
  </si>
  <si>
    <t>Наименование услуги 1.1.5 и ее содержание</t>
  </si>
  <si>
    <t>Наименование услуги 1.1.6 и ее содержание</t>
  </si>
  <si>
    <t>Наименование услуги 1.1.7 и ее содержание</t>
  </si>
  <si>
    <t xml:space="preserve">Показатели объема услуги 1.1.7:  </t>
  </si>
  <si>
    <t>количество граждан, признанных в установленном порядке безработными, получающих пособия по безработице, человек</t>
  </si>
  <si>
    <t>Наименование услуги 1.1.8 и ее содержание</t>
  </si>
  <si>
    <t xml:space="preserve">Показатели объема услуги 1.1.8:  </t>
  </si>
  <si>
    <t>численность ищущих работу и безработных граждан, приступивших к общественным работам в отчетном финансовом году, человек</t>
  </si>
  <si>
    <t>численность граждан, временно трудоустроенных, всего человек,  в том числе</t>
  </si>
  <si>
    <t>численность несовершеннолетних граждан в возрасте от 14 до 18 лет, человек</t>
  </si>
  <si>
    <t>численность безработных граждан, испытывающих трудности в поиске работы, человек</t>
  </si>
  <si>
    <t>Наименование услуги 1.1.9 и ее содержание</t>
  </si>
  <si>
    <t xml:space="preserve">Показатель объема услуги 1.1.9 - численность граждан, получивших государственную услугу по социальной адаптации безработых граждан, человек  </t>
  </si>
  <si>
    <t>Наименование услуги 1.1.10 и ее содержание</t>
  </si>
  <si>
    <t>Показатель объема услуги 1.1.10 - численность граждан, зарегистрированных в качестве индивидуальных предпринимателей в отчетном финансовом году, человек</t>
  </si>
  <si>
    <t>Наименование услуги 1.1.11 и ее содержание</t>
  </si>
  <si>
    <t>Прогноз сводных показателей государственных заданий на оказание государственных услуг, выполнение работ 
государственными учреждениями Республики Карелия по государственной программе Республики Карелия</t>
  </si>
  <si>
    <t xml:space="preserve">Наименование услуги (работ), показателя
объема услуги (работ), подпрограммы,   
ведомственной, региональной целевой программы, основного мероприятия (мероприятия)
</t>
  </si>
  <si>
    <t>Значение показателя объема услуги (работ)</t>
  </si>
  <si>
    <t>численность безработных граждан в возрасте от 18 до 20 лет имеющих среднее профессиональное образование и ищущие работу впервые, человек</t>
  </si>
  <si>
    <t>Показатель объема услуги 1.1.11 - численность женщин, находящихся в отпуске по уходу за ребенком до достижения им возраста трех лет, приступивших к профессиональному обучению по направлению органа службы занятости, человек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</si>
  <si>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</si>
  <si>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</si>
  <si>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</si>
  <si>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</si>
  <si>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</si>
  <si>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</si>
  <si>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</si>
  <si>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Расходы бюджета Республики Карелия на оказание государственных услуг, выполнение работ, тыс. рублей</t>
  </si>
  <si>
    <t>Приложение № 5 к государственной программе</t>
  </si>
  <si>
    <t>содействие гражданам в поиске подходящей работы, а работодателям в подборе необходимых работников</t>
  </si>
  <si>
    <t xml:space="preserve">информирование о положении на рынке труда в субъекте Российской Федерации </t>
  </si>
  <si>
    <t>размещение информации о положении на рынке труда в средствах массовой информации, сети Интернет, проведение мероприятий информационного характера</t>
  </si>
  <si>
    <t xml:space="preserve">организация ярмарок вакансий и учебных рабочих мест </t>
  </si>
  <si>
    <t xml:space="preserve">создание условий для групповых (массовых) встреч работодателей, представителей образовательных организаций и соискателей, сконцентрированных во времени и месте проведения с целью повышения эффективности и совершенствования форм предоставления услуг по поиску работы (для соискателей) и подбору персонала (для работодателей)    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</si>
  <si>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 (далее - профессиональное обучение)</t>
  </si>
  <si>
    <t xml:space="preserve">профессиональное консультирование граждан по вопросам выбора сферы деятельности (профессии), трудоустройства, прохождения профессионального обучения с учетом тенденций, складывающихся на рынке труда, и востребованности той или иной профессии (специальности) в экономике или социальной сфере    </t>
  </si>
  <si>
    <t xml:space="preserve">Показатель объема услуги 1.1.1 – количество вакансий,
заявленных работодателями для замещения рабочих мест (вакантных должностей), единиц  </t>
  </si>
  <si>
    <t>Показатель объема услуги 1.1.3 – количество ярмарок, единиц</t>
  </si>
  <si>
    <t>Показатель объема услуги 1.1.4 – численность граждан, получивших государственную услугу по профессиональной ориентации, человек</t>
  </si>
  <si>
    <t>Показатель объема услуги 1.1.5 – численность граждан, получивших государственную услугу по психологической поддержке, человек</t>
  </si>
  <si>
    <t>психологическая поддержка безработных граждан</t>
  </si>
  <si>
    <t>оказание профконсультантами психологической поддержки гражданам, потерявшим работу и оказавшимся в сложной жизненной ситуации</t>
  </si>
  <si>
    <t xml:space="preserve">профессиональое обучение  безработных граждан </t>
  </si>
  <si>
    <t>направление безработных граждан на профессиональное обучение по профессиям (специальностям), востребованным на рынке труда</t>
  </si>
  <si>
    <t xml:space="preserve">Показатель объема услуги 1.1.6 – численность безработных граждан, приступивших к профессиональному обучению по направлению центра занятости, человек </t>
  </si>
  <si>
    <t>осуществление социальных выплат гражданам, признанным в установленном порядке безработными</t>
  </si>
  <si>
    <t>обеспечение своевременных и в полном объеме выплат пособий по безраотице гражданам, признанным в установленном порядке безработными, и стипендий гражданам, признанным в установленном порядке безработными и приступившим к профессиональному обучению по направлению органов службы занятости населения</t>
  </si>
  <si>
    <t xml:space="preserve">количество граждан, признанных в установленном порядке безработными, приступивших к профессиональному обучению по направлению органов службы занятости, получающих стипендии, человек </t>
  </si>
  <si>
    <t>организация проведения оплачиваемых общественных работ, 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 среднее профессиональное образование и ищущих работу впервые</t>
  </si>
  <si>
    <t>обеспечение временной занятости граждан с выплатой им материальной поддержки, в рамках заключенных договоров с работодателями, в том числе с частичным возмещением работодателям расходов на выплату заработной платы гражданам, занятым по направлению органов службы занятости в оплачиваемых общественных работах и проживающим в муниципальных районах и городских округах, в которых уровень зарегистрированной безработицы (в среднем за год) превысил аналогичный показатель по Республике Карелия в целом более чем в 1,5 раза, и в монопрофильных населенных пунктах, а также безработным гражданам из числа незанятых родителей, воспитывающих детей-инвалидов и безработным гражданам в возрасте от 18 до 20 лет, имеющим среднее профессиональное образование и ищущих работу впервые, трудоустроенным по направлению органов службы занятости</t>
  </si>
  <si>
    <t>социальная адаптация безработных граждан на рынке труда</t>
  </si>
  <si>
    <t>проведение занятий по социальной адаптации безработных граждан, имеющих длительный период безработицы</t>
  </si>
  <si>
    <t xml:space="preserve">содействие самозанятости безработных граждан </t>
  </si>
  <si>
    <t>профессиональное обучение женщин в период отпуска по уходу за ребенком до достижения им возраста трех лет</t>
  </si>
  <si>
    <t>направление женщин, находящихся в отпуске по уходу за ребенком до достижения им возраста трех лет и планирующих возвращение к трудовой деятельности, на профессиональное обучение по профессиям, востребованным на рынке труда, с целью повышения конкурентоспособности на рынке труда и трудовой адаптации после длительного перерыва в работе</t>
  </si>
  <si>
    <t>подготовка, издание и распространение рекламно-информационных материалов о разработке прогноза баланса трудовых ресурсов Республики Карелия</t>
  </si>
  <si>
    <t>информированность участников разработки прогноза баланса трудовых ресурсов Республики Карелия, проценты</t>
  </si>
  <si>
    <t>сбор и обработка сведений, полученных от участников разработки прогноза баланса трудовых ресурсов Республики Карелия</t>
  </si>
  <si>
    <t>доля участников разработки прогноза баланса трудовых ресурсов Республики Карелия, предоставивших сведения, проценты</t>
  </si>
  <si>
    <t>расчет показателей ресурсной части баланса  в прогнозном периоде</t>
  </si>
  <si>
    <t>исполнение расчета численности трудовых ресурсов Республики Карелия, проценты</t>
  </si>
  <si>
    <t>расчет показателей распределительной части баланса  в прогнозном периоде</t>
  </si>
  <si>
    <t>исполнение расчета по видам экономической деятельности Республики Карелия, проценты</t>
  </si>
  <si>
    <t xml:space="preserve">оценка сбалансированности трудовых ресурсов </t>
  </si>
  <si>
    <t>объем оценки сбалансированности трудовых ресурсов Республики Карелия, проценты</t>
  </si>
  <si>
    <t xml:space="preserve">проведение во взаимодействии с Министерством экономического развития Республики Карелия корректировок показателей прогноза баланса трудовых ресурсов </t>
  </si>
  <si>
    <t xml:space="preserve">проведение оценки проекта прогноза баланса трудовых ресурсов Республики Карелия, проценты </t>
  </si>
  <si>
    <t>создание и обработка массива сведений о потребностях субъектов малого предпринимательства республики в рабочих и специалистах в профессиональном разрезе на перспективу, подготовка обобщенных прогнозных информаций и сведений  о потребностях в кадрах</t>
  </si>
  <si>
    <t>группировка  объёма поступивших сведений о потребностях в подготовке кадров в профессионально-квалификационном разрезе в целом по республике и в разрезе муниципальных образований, проценты</t>
  </si>
  <si>
    <t>формирование прогноза потребности в подготовке кадров для экономики и социальной сферы Республики Карелия в виде рейтинга профессий и специальностей по республике и в разрезе муниципальных образований, проценты</t>
  </si>
  <si>
    <t>охват муниципальных образований разработкой прогноза потребности в подготовке кадров для экономики и социальной сферы Республики Карелия, проценты</t>
  </si>
  <si>
    <t>сопоставление с прогнозом потребности в подготовке кадров для экономики и социальной сферы Республики Карелия фактического приема молодежи по дневной форме обучения в организации профессионального образования</t>
  </si>
  <si>
    <t>доля молодежи, принятой на обучение профессиям и специальностям,  предусмотренных  прогнозом потребности в подготовке кадров для экономики и социальной сферы Республики Карелия, в общей численности молодежи, поступившей на очное обучение, проценты</t>
  </si>
  <si>
    <t>оценка приведения объемов подготовки квалифицированных рабочих и служащих в соответствие с прогнозом потребности в подготовке кадров для экономики и социальной сферы Республики Карелия</t>
  </si>
  <si>
    <t xml:space="preserve">доля выпускников организаций профессионального образования, проходивших обучение по программам подготовки квалифицированных рабочих и служащих, в общей численности выпускников организаций профессионального образования, обучавшихся по очной форме обучения, проценты </t>
  </si>
  <si>
    <t xml:space="preserve">публикация в средствах массовой информации, в том числе в сети Интернет, материалов о результатах разработки прогноза потребности в подготовке кадров для экономики и социальной сферы Республики Карелия, единиц </t>
  </si>
  <si>
    <t xml:space="preserve">частота и количество размещения информационных материалов, единиц </t>
  </si>
  <si>
    <t>подготовка, издание и распространение рекламно-информационных материалов о разработке прогноза потребности в подготовке кадров для экономики и социальной сферы Республики Карелия, единиц</t>
  </si>
  <si>
    <t>информированность крупных и средних организаций, субъектов малого предпринимательства о разработке прогноза потребности в подготовке кадров для экономики и социальной сферы Республики Карелия, проценты</t>
  </si>
  <si>
    <t>организация и проведение маркетинговых исследований регионального рынка трудовых ресурсов путем письменных запросов, других форм взаимодействия с крупными и средними организациями о потребностях в подготовке кадров на среднесрочную и долгосрочную перспективу</t>
  </si>
  <si>
    <t xml:space="preserve">доля крупных и средних организаций, подающих заявки на подготовку кадров, в том числе на среднесрочную и долгосрочную перспективу, от их общего количества, проценты </t>
  </si>
  <si>
    <t>создание и обработка массива сведений о потребностях крупных и средних организаций республики в рабочих и специалистах в профессиональном разрезе на перспективу, подготовка обобщенных прогнозных информаций и сведений  о потребностях в кадрах</t>
  </si>
  <si>
    <t xml:space="preserve">получение сведений у субъектов малого предпринимательства о потребностях в подготовке кадров в профессиональном разрезе на перспективу </t>
  </si>
  <si>
    <t>доля субъектов малого предпринимательства, предоставивших сведения, в общем их количестве, проценты</t>
  </si>
  <si>
    <t>подготовка и публикация в средствах массовой информации, в том числе в сети Интернет, материалов о результатах разработки прогноза баланса трудовых ресурсов Республики Карелия</t>
  </si>
  <si>
    <t>оказание безработным гражданам, решившим открыть собственное дело, консультационной и методической помощи; предоставление безработным гражданам единовременной финансовой помощи при государственной регистрации в качестве юридического лица, индивидуального предпринимателя либо крестьянского (фермерского) хозяйства (далее - индивидуальные предприниматели), а также единовременной финансовой помощи на подготовку документов для соответствующей государственной регистрации</t>
  </si>
  <si>
    <t>Наименование работ 1.1.1 и их содержание</t>
  </si>
  <si>
    <t>Наименование работ 1.1.2 и их содержание</t>
  </si>
  <si>
    <t>Наименование работ 1.1.3 и их содержание</t>
  </si>
  <si>
    <t>Наименование работ 1.1.4 и их содержание</t>
  </si>
  <si>
    <t>Наименование работ 1.1.5 и их содержание</t>
  </si>
  <si>
    <t>Наименование работ 1.1.6 и их содержание</t>
  </si>
  <si>
    <t>Наименование работ 1.1.7 и их содержание</t>
  </si>
  <si>
    <t>Объем работ в год</t>
  </si>
  <si>
    <t>Наименование работ 2.1.1 и их содержание</t>
  </si>
  <si>
    <t>Наименование работ 2.1.2 и их содержание</t>
  </si>
  <si>
    <t>Наименование работ 2.1.3 и их содержание</t>
  </si>
  <si>
    <t>Наименование работ 2.1.4 и их содержание</t>
  </si>
  <si>
    <t>Наименование работ 2.1.5 и их содержание</t>
  </si>
  <si>
    <t>Наименование работ 2.1.6 и их содержание</t>
  </si>
  <si>
    <t>Наименование работ 2.1.7 и их содержание</t>
  </si>
  <si>
    <t>Наименование работ 2.1.8 и их содержание</t>
  </si>
  <si>
    <t>Наименование работ 2.1.9 и их содержание</t>
  </si>
  <si>
    <r>
      <t xml:space="preserve">Основное мероприятие </t>
    </r>
    <r>
      <rPr>
        <sz val="10"/>
        <rFont val="Times New Roman"/>
        <family val="1"/>
      </rPr>
      <t>1.1.Ведомственная целевая программа «Активная политика занятости населения и социальная поддержка безработных граждан в Республике Карелия» на 2013-2015 годы (ВЦП)</t>
    </r>
  </si>
  <si>
    <t xml:space="preserve">Подпрограмма 1. «Государственная политика в области содействия занятости населения и социальной защиты от безработицы»     </t>
  </si>
  <si>
    <t xml:space="preserve">Подпрограмма 2. «Развитие кадрового потенциала» </t>
  </si>
  <si>
    <t>Наименование услуги 1.1.1 и ее содержание</t>
  </si>
  <si>
    <t xml:space="preserve">регистрация граждан в органах службы занятости в качестве ищущих работу, подбор вакансий из банка вакансий, составленного по заявкам работодателей. Регистрация работодателей, желающих осуществить подбор кадров, в базе данных службы занятости. Отбор претендентов на вакансии в соответствии с профессионально-квалификационными требованиями работодателей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</si>
</sst>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#,##0.0_ ;[Red]\-#,##0.0\ "/>
    <numFmt numFmtId="177" formatCode="#,##0_ ;[Red]\-#,##0\ 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4" fontId="1" fillId="0" borderId="10" xfId="0" applyNumberFormat="1" applyFont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="90" zoomScaleSheetLayoutView="90" zoomScalePageLayoutView="0" workbookViewId="0" topLeftCell="A75">
      <selection activeCell="A90" sqref="A90:A91"/>
    </sheetView>
  </sheetViews>
  <sheetFormatPr defaultColWidth="9.00390625" defaultRowHeight="12.75"/>
  <cols>
    <col min="1" max="1" width="46.875" style="22" customWidth="1"/>
    <col min="2" max="2" width="10.75390625" style="1" customWidth="1"/>
    <col min="3" max="3" width="9.875" style="1" customWidth="1"/>
    <col min="4" max="4" width="10.875" style="1" customWidth="1"/>
    <col min="5" max="5" width="9.00390625" style="2" customWidth="1"/>
    <col min="6" max="6" width="8.875" style="2" customWidth="1"/>
    <col min="7" max="7" width="9.375" style="2" customWidth="1"/>
    <col min="8" max="8" width="9.00390625" style="2" customWidth="1"/>
    <col min="9" max="9" width="10.875" style="2" customWidth="1"/>
    <col min="10" max="10" width="10.125" style="2" customWidth="1"/>
    <col min="11" max="11" width="9.375" style="2" bestFit="1" customWidth="1"/>
    <col min="12" max="12" width="9.375" style="2" customWidth="1"/>
    <col min="13" max="13" width="10.25390625" style="2" bestFit="1" customWidth="1"/>
    <col min="14" max="14" width="10.125" style="2" customWidth="1"/>
    <col min="15" max="15" width="10.375" style="2" customWidth="1"/>
    <col min="16" max="16" width="9.125" style="19" customWidth="1"/>
    <col min="17" max="16384" width="9.125" style="20" customWidth="1"/>
  </cols>
  <sheetData>
    <row r="1" spans="1:16" s="19" customFormat="1" ht="45" customHeight="1">
      <c r="A1" s="21"/>
      <c r="B1" s="4"/>
      <c r="C1" s="4"/>
      <c r="D1" s="4"/>
      <c r="E1" s="3"/>
      <c r="F1" s="3"/>
      <c r="G1" s="3"/>
      <c r="H1" s="3"/>
      <c r="I1" s="3"/>
      <c r="J1" s="3"/>
      <c r="K1" s="28" t="s">
        <v>42</v>
      </c>
      <c r="L1" s="28"/>
      <c r="M1" s="28"/>
      <c r="N1" s="28"/>
      <c r="O1" s="28"/>
      <c r="P1" s="6"/>
    </row>
    <row r="2" spans="1:15" s="19" customFormat="1" ht="31.5" customHeight="1">
      <c r="A2" s="48" t="s">
        <v>29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9" customFormat="1" ht="16.5" customHeight="1">
      <c r="A3" s="22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9" customFormat="1" ht="36" customHeight="1">
      <c r="A4" s="53" t="s">
        <v>30</v>
      </c>
      <c r="B4" s="53" t="s">
        <v>31</v>
      </c>
      <c r="C4" s="53"/>
      <c r="D4" s="53"/>
      <c r="E4" s="53"/>
      <c r="F4" s="53"/>
      <c r="G4" s="53"/>
      <c r="H4" s="53"/>
      <c r="I4" s="50" t="s">
        <v>41</v>
      </c>
      <c r="J4" s="51"/>
      <c r="K4" s="51"/>
      <c r="L4" s="51"/>
      <c r="M4" s="51"/>
      <c r="N4" s="51"/>
      <c r="O4" s="52"/>
    </row>
    <row r="5" spans="1:15" s="19" customFormat="1" ht="12.75" customHeight="1">
      <c r="A5" s="55"/>
      <c r="B5" s="47" t="s">
        <v>34</v>
      </c>
      <c r="C5" s="47" t="s">
        <v>35</v>
      </c>
      <c r="D5" s="47" t="s">
        <v>36</v>
      </c>
      <c r="E5" s="47" t="s">
        <v>37</v>
      </c>
      <c r="F5" s="47" t="s">
        <v>38</v>
      </c>
      <c r="G5" s="47" t="s">
        <v>39</v>
      </c>
      <c r="H5" s="47" t="s">
        <v>40</v>
      </c>
      <c r="I5" s="47" t="s">
        <v>34</v>
      </c>
      <c r="J5" s="47" t="s">
        <v>35</v>
      </c>
      <c r="K5" s="47" t="s">
        <v>36</v>
      </c>
      <c r="L5" s="47" t="s">
        <v>37</v>
      </c>
      <c r="M5" s="47" t="s">
        <v>38</v>
      </c>
      <c r="N5" s="47" t="s">
        <v>39</v>
      </c>
      <c r="O5" s="47" t="s">
        <v>40</v>
      </c>
    </row>
    <row r="6" spans="1:15" s="19" customFormat="1" ht="14.25" customHeight="1">
      <c r="A6" s="55"/>
      <c r="B6" s="47"/>
      <c r="C6" s="47"/>
      <c r="D6" s="47"/>
      <c r="E6" s="47"/>
      <c r="F6" s="47"/>
      <c r="G6" s="54"/>
      <c r="H6" s="47"/>
      <c r="I6" s="47"/>
      <c r="J6" s="47"/>
      <c r="K6" s="47"/>
      <c r="L6" s="47"/>
      <c r="M6" s="47"/>
      <c r="N6" s="47"/>
      <c r="O6" s="47"/>
    </row>
    <row r="7" spans="1:15" s="25" customFormat="1" ht="14.25" customHeight="1">
      <c r="A7" s="23">
        <v>1</v>
      </c>
      <c r="B7" s="5">
        <v>2</v>
      </c>
      <c r="C7" s="5">
        <v>3</v>
      </c>
      <c r="D7" s="5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5">
        <v>12</v>
      </c>
      <c r="M7" s="5">
        <v>13</v>
      </c>
      <c r="N7" s="5">
        <v>14</v>
      </c>
      <c r="O7" s="24">
        <v>15</v>
      </c>
    </row>
    <row r="8" spans="1:15" s="19" customFormat="1" ht="12.75">
      <c r="A8" s="10" t="s">
        <v>0</v>
      </c>
      <c r="B8" s="12" t="s">
        <v>3</v>
      </c>
      <c r="C8" s="12" t="s">
        <v>3</v>
      </c>
      <c r="D8" s="12" t="s">
        <v>3</v>
      </c>
      <c r="E8" s="12" t="s">
        <v>3</v>
      </c>
      <c r="F8" s="12" t="s">
        <v>3</v>
      </c>
      <c r="G8" s="12" t="s">
        <v>3</v>
      </c>
      <c r="H8" s="12" t="s">
        <v>3</v>
      </c>
      <c r="I8" s="27">
        <f aca="true" t="shared" si="0" ref="I8:O8">I9+I51</f>
        <v>364870.9</v>
      </c>
      <c r="J8" s="27">
        <f t="shared" si="0"/>
        <v>355688.99999999994</v>
      </c>
      <c r="K8" s="27">
        <f t="shared" si="0"/>
        <v>361093.5</v>
      </c>
      <c r="L8" s="27">
        <f t="shared" si="0"/>
        <v>370831.39999999997</v>
      </c>
      <c r="M8" s="27">
        <f t="shared" si="0"/>
        <v>375757.19999999995</v>
      </c>
      <c r="N8" s="27">
        <f t="shared" si="0"/>
        <v>380996</v>
      </c>
      <c r="O8" s="27">
        <f t="shared" si="0"/>
        <v>386780.8</v>
      </c>
    </row>
    <row r="9" spans="1:15" s="19" customFormat="1" ht="38.25">
      <c r="A9" s="7" t="s">
        <v>118</v>
      </c>
      <c r="B9" s="12" t="s">
        <v>3</v>
      </c>
      <c r="C9" s="12" t="s">
        <v>3</v>
      </c>
      <c r="D9" s="12" t="s">
        <v>3</v>
      </c>
      <c r="E9" s="12" t="s">
        <v>3</v>
      </c>
      <c r="F9" s="12" t="s">
        <v>3</v>
      </c>
      <c r="G9" s="12" t="s">
        <v>3</v>
      </c>
      <c r="H9" s="12" t="s">
        <v>3</v>
      </c>
      <c r="I9" s="27">
        <f>I10</f>
        <v>362173.2</v>
      </c>
      <c r="J9" s="27">
        <f aca="true" t="shared" si="1" ref="J9:O9">J10</f>
        <v>352815.89999999997</v>
      </c>
      <c r="K9" s="27">
        <f t="shared" si="1"/>
        <v>358033.7</v>
      </c>
      <c r="L9" s="27">
        <f t="shared" si="1"/>
        <v>367618.6</v>
      </c>
      <c r="M9" s="27">
        <f t="shared" si="1"/>
        <v>372287.39999999997</v>
      </c>
      <c r="N9" s="27">
        <f t="shared" si="1"/>
        <v>377248.6</v>
      </c>
      <c r="O9" s="27">
        <f t="shared" si="1"/>
        <v>382733.6</v>
      </c>
    </row>
    <row r="10" spans="1:15" s="19" customFormat="1" ht="51">
      <c r="A10" s="7" t="s">
        <v>117</v>
      </c>
      <c r="B10" s="12" t="s">
        <v>3</v>
      </c>
      <c r="C10" s="12" t="s">
        <v>3</v>
      </c>
      <c r="D10" s="12" t="s">
        <v>3</v>
      </c>
      <c r="E10" s="12" t="s">
        <v>3</v>
      </c>
      <c r="F10" s="12" t="s">
        <v>3</v>
      </c>
      <c r="G10" s="12" t="s">
        <v>3</v>
      </c>
      <c r="H10" s="12" t="s">
        <v>3</v>
      </c>
      <c r="I10" s="27">
        <f>356523.9+5649.3</f>
        <v>362173.2</v>
      </c>
      <c r="J10" s="27">
        <f>347166.6+5649.3</f>
        <v>352815.89999999997</v>
      </c>
      <c r="K10" s="27">
        <f>352384.4+5649.3</f>
        <v>358033.7</v>
      </c>
      <c r="L10" s="27">
        <f>361686.8+5931.8</f>
        <v>367618.6</v>
      </c>
      <c r="M10" s="27">
        <f>365881.1+6406.3</f>
        <v>372287.39999999997</v>
      </c>
      <c r="N10" s="27">
        <f>370329.8+6918.8</f>
        <v>377248.6</v>
      </c>
      <c r="O10" s="27">
        <f>375261.3+7472.3</f>
        <v>382733.6</v>
      </c>
    </row>
    <row r="11" spans="1:15" s="19" customFormat="1" ht="12.75">
      <c r="A11" s="29" t="s">
        <v>120</v>
      </c>
      <c r="B11" s="34" t="s">
        <v>43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s="19" customFormat="1" ht="40.5" customHeight="1">
      <c r="A12" s="30"/>
      <c r="B12" s="34" t="s">
        <v>121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s="19" customFormat="1" ht="38.25">
      <c r="A13" s="10" t="s">
        <v>50</v>
      </c>
      <c r="B13" s="12">
        <v>30000</v>
      </c>
      <c r="C13" s="12">
        <v>30000</v>
      </c>
      <c r="D13" s="12">
        <v>30000</v>
      </c>
      <c r="E13" s="12">
        <v>30000</v>
      </c>
      <c r="F13" s="12">
        <v>30000</v>
      </c>
      <c r="G13" s="12">
        <v>30000</v>
      </c>
      <c r="H13" s="12">
        <v>30000</v>
      </c>
      <c r="I13" s="12" t="s">
        <v>3</v>
      </c>
      <c r="J13" s="12" t="s">
        <v>3</v>
      </c>
      <c r="K13" s="12" t="s">
        <v>3</v>
      </c>
      <c r="L13" s="12" t="s">
        <v>3</v>
      </c>
      <c r="M13" s="12" t="s">
        <v>3</v>
      </c>
      <c r="N13" s="12" t="s">
        <v>3</v>
      </c>
      <c r="O13" s="12" t="s">
        <v>3</v>
      </c>
    </row>
    <row r="14" spans="1:15" s="19" customFormat="1" ht="12.75">
      <c r="A14" s="46" t="s">
        <v>1</v>
      </c>
      <c r="B14" s="34" t="s">
        <v>44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s="19" customFormat="1" ht="15.75" customHeight="1">
      <c r="A15" s="46"/>
      <c r="B15" s="34" t="s">
        <v>45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s="19" customFormat="1" ht="12.75">
      <c r="A16" s="10" t="s">
        <v>2</v>
      </c>
      <c r="B16" s="12" t="s">
        <v>10</v>
      </c>
      <c r="C16" s="12" t="s">
        <v>10</v>
      </c>
      <c r="D16" s="12" t="s">
        <v>10</v>
      </c>
      <c r="E16" s="17" t="s">
        <v>10</v>
      </c>
      <c r="F16" s="17" t="s">
        <v>10</v>
      </c>
      <c r="G16" s="17" t="s">
        <v>10</v>
      </c>
      <c r="H16" s="17" t="s">
        <v>10</v>
      </c>
      <c r="I16" s="12" t="s">
        <v>3</v>
      </c>
      <c r="J16" s="12" t="s">
        <v>3</v>
      </c>
      <c r="K16" s="12" t="s">
        <v>3</v>
      </c>
      <c r="L16" s="12" t="s">
        <v>3</v>
      </c>
      <c r="M16" s="12" t="s">
        <v>3</v>
      </c>
      <c r="N16" s="12" t="s">
        <v>3</v>
      </c>
      <c r="O16" s="12" t="s">
        <v>3</v>
      </c>
    </row>
    <row r="17" spans="1:15" ht="12.75">
      <c r="A17" s="46" t="s">
        <v>11</v>
      </c>
      <c r="B17" s="34" t="s">
        <v>46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ht="41.25" customHeight="1">
      <c r="A18" s="46"/>
      <c r="B18" s="34" t="s">
        <v>47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25.5">
      <c r="A19" s="10" t="s">
        <v>51</v>
      </c>
      <c r="B19" s="12">
        <v>100</v>
      </c>
      <c r="C19" s="12">
        <v>100</v>
      </c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 t="s">
        <v>3</v>
      </c>
      <c r="J19" s="12" t="s">
        <v>3</v>
      </c>
      <c r="K19" s="12" t="s">
        <v>3</v>
      </c>
      <c r="L19" s="12" t="s">
        <v>3</v>
      </c>
      <c r="M19" s="12" t="s">
        <v>3</v>
      </c>
      <c r="N19" s="12" t="s">
        <v>3</v>
      </c>
      <c r="O19" s="12" t="s">
        <v>3</v>
      </c>
    </row>
    <row r="20" spans="1:15" ht="30.75" customHeight="1">
      <c r="A20" s="46" t="s">
        <v>12</v>
      </c>
      <c r="B20" s="34" t="s">
        <v>48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26.25" customHeight="1">
      <c r="A21" s="46"/>
      <c r="B21" s="34" t="s">
        <v>49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38.25">
      <c r="A22" s="10" t="s">
        <v>52</v>
      </c>
      <c r="B22" s="12">
        <v>19100</v>
      </c>
      <c r="C22" s="12">
        <v>18909</v>
      </c>
      <c r="D22" s="12">
        <v>18720</v>
      </c>
      <c r="E22" s="12">
        <v>18533</v>
      </c>
      <c r="F22" s="12">
        <v>18347</v>
      </c>
      <c r="G22" s="12">
        <v>18164</v>
      </c>
      <c r="H22" s="12">
        <v>17982</v>
      </c>
      <c r="I22" s="12" t="s">
        <v>3</v>
      </c>
      <c r="J22" s="12" t="s">
        <v>3</v>
      </c>
      <c r="K22" s="12" t="s">
        <v>3</v>
      </c>
      <c r="L22" s="12" t="s">
        <v>3</v>
      </c>
      <c r="M22" s="12" t="s">
        <v>3</v>
      </c>
      <c r="N22" s="12" t="s">
        <v>3</v>
      </c>
      <c r="O22" s="12" t="s">
        <v>3</v>
      </c>
    </row>
    <row r="23" spans="1:15" ht="12.75">
      <c r="A23" s="46" t="s">
        <v>13</v>
      </c>
      <c r="B23" s="34" t="s">
        <v>54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12.75">
      <c r="A24" s="46"/>
      <c r="B24" s="34" t="s">
        <v>55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38.25">
      <c r="A25" s="10" t="s">
        <v>53</v>
      </c>
      <c r="B25" s="12">
        <v>1043</v>
      </c>
      <c r="C25" s="12">
        <v>1065</v>
      </c>
      <c r="D25" s="12">
        <v>1064</v>
      </c>
      <c r="E25" s="12">
        <v>1064</v>
      </c>
      <c r="F25" s="12">
        <v>1064</v>
      </c>
      <c r="G25" s="12">
        <v>1064</v>
      </c>
      <c r="H25" s="12">
        <v>1064</v>
      </c>
      <c r="I25" s="12" t="s">
        <v>3</v>
      </c>
      <c r="J25" s="12" t="s">
        <v>3</v>
      </c>
      <c r="K25" s="12" t="s">
        <v>3</v>
      </c>
      <c r="L25" s="12" t="s">
        <v>3</v>
      </c>
      <c r="M25" s="12" t="s">
        <v>3</v>
      </c>
      <c r="N25" s="12" t="s">
        <v>3</v>
      </c>
      <c r="O25" s="12" t="s">
        <v>3</v>
      </c>
    </row>
    <row r="26" spans="1:15" ht="12.75">
      <c r="A26" s="46" t="s">
        <v>14</v>
      </c>
      <c r="B26" s="34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4.25" customHeight="1">
      <c r="A27" s="46"/>
      <c r="B27" s="34" t="s">
        <v>57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51">
      <c r="A28" s="10" t="s">
        <v>58</v>
      </c>
      <c r="B28" s="12">
        <v>1863</v>
      </c>
      <c r="C28" s="12">
        <v>1775</v>
      </c>
      <c r="D28" s="12">
        <v>1773</v>
      </c>
      <c r="E28" s="12">
        <v>1750</v>
      </c>
      <c r="F28" s="12">
        <v>1750</v>
      </c>
      <c r="G28" s="12">
        <v>1725</v>
      </c>
      <c r="H28" s="12">
        <v>1650</v>
      </c>
      <c r="I28" s="12" t="s">
        <v>3</v>
      </c>
      <c r="J28" s="12" t="s">
        <v>3</v>
      </c>
      <c r="K28" s="12" t="s">
        <v>3</v>
      </c>
      <c r="L28" s="12" t="s">
        <v>3</v>
      </c>
      <c r="M28" s="12" t="s">
        <v>3</v>
      </c>
      <c r="N28" s="12" t="s">
        <v>3</v>
      </c>
      <c r="O28" s="12" t="s">
        <v>3</v>
      </c>
    </row>
    <row r="29" spans="1:15" ht="12.75">
      <c r="A29" s="46" t="s">
        <v>15</v>
      </c>
      <c r="B29" s="34" t="s">
        <v>59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5" ht="25.5" customHeight="1">
      <c r="A30" s="46"/>
      <c r="B30" s="34" t="s">
        <v>60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2.75">
      <c r="A31" s="10" t="s">
        <v>16</v>
      </c>
      <c r="B31" s="12" t="s">
        <v>3</v>
      </c>
      <c r="C31" s="12" t="s">
        <v>3</v>
      </c>
      <c r="D31" s="12" t="s">
        <v>3</v>
      </c>
      <c r="E31" s="12" t="s">
        <v>3</v>
      </c>
      <c r="F31" s="12" t="s">
        <v>3</v>
      </c>
      <c r="G31" s="12" t="s">
        <v>3</v>
      </c>
      <c r="H31" s="12" t="s">
        <v>3</v>
      </c>
      <c r="I31" s="12" t="s">
        <v>3</v>
      </c>
      <c r="J31" s="12" t="s">
        <v>3</v>
      </c>
      <c r="K31" s="12" t="s">
        <v>3</v>
      </c>
      <c r="L31" s="12" t="s">
        <v>3</v>
      </c>
      <c r="M31" s="12" t="s">
        <v>3</v>
      </c>
      <c r="N31" s="12" t="s">
        <v>3</v>
      </c>
      <c r="O31" s="12" t="s">
        <v>3</v>
      </c>
    </row>
    <row r="32" spans="1:15" ht="38.25">
      <c r="A32" s="10" t="s">
        <v>17</v>
      </c>
      <c r="B32" s="26">
        <v>24957</v>
      </c>
      <c r="C32" s="26">
        <v>24707</v>
      </c>
      <c r="D32" s="26">
        <v>24460</v>
      </c>
      <c r="E32" s="26">
        <v>24275</v>
      </c>
      <c r="F32" s="26">
        <v>24172</v>
      </c>
      <c r="G32" s="26">
        <v>24125</v>
      </c>
      <c r="H32" s="26">
        <v>24020</v>
      </c>
      <c r="I32" s="12" t="s">
        <v>3</v>
      </c>
      <c r="J32" s="12" t="s">
        <v>3</v>
      </c>
      <c r="K32" s="12" t="s">
        <v>3</v>
      </c>
      <c r="L32" s="12" t="s">
        <v>3</v>
      </c>
      <c r="M32" s="12" t="s">
        <v>3</v>
      </c>
      <c r="N32" s="12" t="s">
        <v>3</v>
      </c>
      <c r="O32" s="12" t="s">
        <v>3</v>
      </c>
    </row>
    <row r="33" spans="1:15" ht="63.75">
      <c r="A33" s="10" t="s">
        <v>61</v>
      </c>
      <c r="B33" s="12">
        <v>1863</v>
      </c>
      <c r="C33" s="12">
        <v>1775</v>
      </c>
      <c r="D33" s="12">
        <v>1773</v>
      </c>
      <c r="E33" s="12">
        <v>1750</v>
      </c>
      <c r="F33" s="12">
        <v>1750</v>
      </c>
      <c r="G33" s="12">
        <v>1725</v>
      </c>
      <c r="H33" s="12">
        <v>1650</v>
      </c>
      <c r="I33" s="12" t="s">
        <v>3</v>
      </c>
      <c r="J33" s="12" t="s">
        <v>3</v>
      </c>
      <c r="K33" s="12" t="s">
        <v>3</v>
      </c>
      <c r="L33" s="12" t="s">
        <v>3</v>
      </c>
      <c r="M33" s="12" t="s">
        <v>3</v>
      </c>
      <c r="N33" s="12" t="s">
        <v>3</v>
      </c>
      <c r="O33" s="12" t="s">
        <v>3</v>
      </c>
    </row>
    <row r="34" spans="1:15" ht="38.25" customHeight="1">
      <c r="A34" s="46" t="s">
        <v>18</v>
      </c>
      <c r="B34" s="34" t="s">
        <v>62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</row>
    <row r="35" spans="1:15" ht="77.25" customHeight="1">
      <c r="A35" s="46"/>
      <c r="B35" s="34" t="s">
        <v>63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6"/>
    </row>
    <row r="36" spans="1:15" ht="12.75">
      <c r="A36" s="10" t="s">
        <v>19</v>
      </c>
      <c r="B36" s="12" t="s">
        <v>3</v>
      </c>
      <c r="C36" s="12" t="s">
        <v>3</v>
      </c>
      <c r="D36" s="12" t="s">
        <v>3</v>
      </c>
      <c r="E36" s="12" t="s">
        <v>3</v>
      </c>
      <c r="F36" s="12" t="s">
        <v>3</v>
      </c>
      <c r="G36" s="12" t="s">
        <v>3</v>
      </c>
      <c r="H36" s="12" t="s">
        <v>3</v>
      </c>
      <c r="I36" s="12" t="s">
        <v>3</v>
      </c>
      <c r="J36" s="12" t="s">
        <v>3</v>
      </c>
      <c r="K36" s="12" t="s">
        <v>3</v>
      </c>
      <c r="L36" s="12" t="s">
        <v>3</v>
      </c>
      <c r="M36" s="12" t="s">
        <v>3</v>
      </c>
      <c r="N36" s="12" t="s">
        <v>3</v>
      </c>
      <c r="O36" s="12" t="s">
        <v>3</v>
      </c>
    </row>
    <row r="37" spans="1:15" ht="38.25">
      <c r="A37" s="10" t="s">
        <v>20</v>
      </c>
      <c r="B37" s="12">
        <v>1885</v>
      </c>
      <c r="C37" s="12">
        <v>1795</v>
      </c>
      <c r="D37" s="12">
        <v>1793</v>
      </c>
      <c r="E37" s="12">
        <v>1793</v>
      </c>
      <c r="F37" s="12">
        <v>1793</v>
      </c>
      <c r="G37" s="12">
        <v>1793</v>
      </c>
      <c r="H37" s="12">
        <v>1793</v>
      </c>
      <c r="I37" s="12" t="s">
        <v>3</v>
      </c>
      <c r="J37" s="12" t="s">
        <v>3</v>
      </c>
      <c r="K37" s="12" t="s">
        <v>3</v>
      </c>
      <c r="L37" s="12" t="s">
        <v>3</v>
      </c>
      <c r="M37" s="12" t="s">
        <v>3</v>
      </c>
      <c r="N37" s="12" t="s">
        <v>3</v>
      </c>
      <c r="O37" s="12" t="s">
        <v>3</v>
      </c>
    </row>
    <row r="38" spans="1:15" ht="25.5">
      <c r="A38" s="10" t="s">
        <v>21</v>
      </c>
      <c r="B38" s="12">
        <f>SUM(B39:B41)</f>
        <v>2604</v>
      </c>
      <c r="C38" s="12">
        <f aca="true" t="shared" si="2" ref="C38:H38">SUM(C39:C41)</f>
        <v>2590</v>
      </c>
      <c r="D38" s="12">
        <f t="shared" si="2"/>
        <v>2588</v>
      </c>
      <c r="E38" s="12">
        <f t="shared" si="2"/>
        <v>2588</v>
      </c>
      <c r="F38" s="12">
        <f t="shared" si="2"/>
        <v>2588</v>
      </c>
      <c r="G38" s="12">
        <f t="shared" si="2"/>
        <v>2588</v>
      </c>
      <c r="H38" s="12">
        <f t="shared" si="2"/>
        <v>2588</v>
      </c>
      <c r="I38" s="12" t="s">
        <v>3</v>
      </c>
      <c r="J38" s="12" t="s">
        <v>3</v>
      </c>
      <c r="K38" s="12" t="s">
        <v>3</v>
      </c>
      <c r="L38" s="12" t="s">
        <v>3</v>
      </c>
      <c r="M38" s="12" t="s">
        <v>3</v>
      </c>
      <c r="N38" s="12" t="s">
        <v>3</v>
      </c>
      <c r="O38" s="12" t="s">
        <v>3</v>
      </c>
    </row>
    <row r="39" spans="1:15" ht="25.5">
      <c r="A39" s="10" t="s">
        <v>22</v>
      </c>
      <c r="B39" s="12">
        <v>2264</v>
      </c>
      <c r="C39" s="12">
        <v>2264</v>
      </c>
      <c r="D39" s="12">
        <v>2264</v>
      </c>
      <c r="E39" s="12">
        <v>2264</v>
      </c>
      <c r="F39" s="12">
        <v>2264</v>
      </c>
      <c r="G39" s="12">
        <v>2264</v>
      </c>
      <c r="H39" s="12">
        <v>2264</v>
      </c>
      <c r="I39" s="12" t="s">
        <v>3</v>
      </c>
      <c r="J39" s="12" t="s">
        <v>3</v>
      </c>
      <c r="K39" s="12" t="s">
        <v>3</v>
      </c>
      <c r="L39" s="12" t="s">
        <v>3</v>
      </c>
      <c r="M39" s="12" t="s">
        <v>3</v>
      </c>
      <c r="N39" s="12" t="s">
        <v>3</v>
      </c>
      <c r="O39" s="12" t="s">
        <v>3</v>
      </c>
    </row>
    <row r="40" spans="1:15" ht="25.5">
      <c r="A40" s="10" t="s">
        <v>23</v>
      </c>
      <c r="B40" s="12">
        <v>300</v>
      </c>
      <c r="C40" s="12">
        <v>289</v>
      </c>
      <c r="D40" s="12">
        <v>287</v>
      </c>
      <c r="E40" s="12">
        <v>287</v>
      </c>
      <c r="F40" s="12">
        <v>287</v>
      </c>
      <c r="G40" s="12">
        <v>287</v>
      </c>
      <c r="H40" s="12">
        <v>287</v>
      </c>
      <c r="I40" s="12" t="s">
        <v>3</v>
      </c>
      <c r="J40" s="12" t="s">
        <v>3</v>
      </c>
      <c r="K40" s="12" t="s">
        <v>3</v>
      </c>
      <c r="L40" s="12" t="s">
        <v>3</v>
      </c>
      <c r="M40" s="12" t="s">
        <v>3</v>
      </c>
      <c r="N40" s="12" t="s">
        <v>3</v>
      </c>
      <c r="O40" s="12" t="s">
        <v>3</v>
      </c>
    </row>
    <row r="41" spans="1:15" ht="38.25">
      <c r="A41" s="10" t="s">
        <v>32</v>
      </c>
      <c r="B41" s="12">
        <v>40</v>
      </c>
      <c r="C41" s="12">
        <v>37</v>
      </c>
      <c r="D41" s="12">
        <v>37</v>
      </c>
      <c r="E41" s="12">
        <v>37</v>
      </c>
      <c r="F41" s="12">
        <v>37</v>
      </c>
      <c r="G41" s="12">
        <v>37</v>
      </c>
      <c r="H41" s="12">
        <v>37</v>
      </c>
      <c r="I41" s="12" t="s">
        <v>3</v>
      </c>
      <c r="J41" s="12" t="s">
        <v>3</v>
      </c>
      <c r="K41" s="12" t="s">
        <v>3</v>
      </c>
      <c r="L41" s="12" t="s">
        <v>3</v>
      </c>
      <c r="M41" s="12" t="s">
        <v>3</v>
      </c>
      <c r="N41" s="12" t="s">
        <v>3</v>
      </c>
      <c r="O41" s="12" t="s">
        <v>3</v>
      </c>
    </row>
    <row r="42" spans="1:15" ht="12.75" customHeight="1">
      <c r="A42" s="46" t="s">
        <v>24</v>
      </c>
      <c r="B42" s="34" t="s">
        <v>64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  <row r="43" spans="1:15" ht="12.75">
      <c r="A43" s="46"/>
      <c r="B43" s="34" t="s">
        <v>65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</row>
    <row r="44" spans="1:15" ht="38.25">
      <c r="A44" s="10" t="s">
        <v>25</v>
      </c>
      <c r="B44" s="12">
        <v>1043</v>
      </c>
      <c r="C44" s="12">
        <v>1065</v>
      </c>
      <c r="D44" s="12">
        <v>1064</v>
      </c>
      <c r="E44" s="12">
        <v>1064</v>
      </c>
      <c r="F44" s="12">
        <v>1064</v>
      </c>
      <c r="G44" s="12">
        <v>1064</v>
      </c>
      <c r="H44" s="12">
        <v>1064</v>
      </c>
      <c r="I44" s="12" t="s">
        <v>3</v>
      </c>
      <c r="J44" s="12" t="s">
        <v>3</v>
      </c>
      <c r="K44" s="12" t="s">
        <v>3</v>
      </c>
      <c r="L44" s="12" t="s">
        <v>3</v>
      </c>
      <c r="M44" s="12" t="s">
        <v>3</v>
      </c>
      <c r="N44" s="12" t="s">
        <v>3</v>
      </c>
      <c r="O44" s="12" t="s">
        <v>3</v>
      </c>
    </row>
    <row r="45" spans="1:15" ht="12.75" customHeight="1">
      <c r="A45" s="46" t="s">
        <v>26</v>
      </c>
      <c r="B45" s="34" t="s">
        <v>66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ht="38.25" customHeight="1">
      <c r="A46" s="46"/>
      <c r="B46" s="34" t="s">
        <v>99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  <row r="47" spans="1:15" ht="42.75" customHeight="1">
      <c r="A47" s="10" t="s">
        <v>27</v>
      </c>
      <c r="B47" s="23">
        <f>358+94</f>
        <v>452</v>
      </c>
      <c r="C47" s="23">
        <f>354+94</f>
        <v>448</v>
      </c>
      <c r="D47" s="23">
        <f>301+94</f>
        <v>395</v>
      </c>
      <c r="E47" s="23">
        <f>298+94</f>
        <v>392</v>
      </c>
      <c r="F47" s="23">
        <f>295+94</f>
        <v>389</v>
      </c>
      <c r="G47" s="23">
        <f>276+94</f>
        <v>370</v>
      </c>
      <c r="H47" s="23">
        <f>264+94</f>
        <v>358</v>
      </c>
      <c r="I47" s="12" t="s">
        <v>3</v>
      </c>
      <c r="J47" s="12" t="s">
        <v>3</v>
      </c>
      <c r="K47" s="12" t="s">
        <v>3</v>
      </c>
      <c r="L47" s="12" t="s">
        <v>3</v>
      </c>
      <c r="M47" s="12" t="s">
        <v>3</v>
      </c>
      <c r="N47" s="12" t="s">
        <v>3</v>
      </c>
      <c r="O47" s="12" t="s">
        <v>3</v>
      </c>
    </row>
    <row r="48" spans="1:15" ht="12.75">
      <c r="A48" s="46" t="s">
        <v>28</v>
      </c>
      <c r="B48" s="34" t="s">
        <v>67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  <row r="49" spans="1:15" s="19" customFormat="1" ht="41.25" customHeight="1">
      <c r="A49" s="46"/>
      <c r="B49" s="34" t="s">
        <v>68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  <row r="50" spans="1:15" s="19" customFormat="1" ht="63.75">
      <c r="A50" s="10" t="s">
        <v>33</v>
      </c>
      <c r="B50" s="12">
        <v>140</v>
      </c>
      <c r="C50" s="12">
        <v>150</v>
      </c>
      <c r="D50" s="12">
        <v>160</v>
      </c>
      <c r="E50" s="12">
        <v>170</v>
      </c>
      <c r="F50" s="12">
        <v>180</v>
      </c>
      <c r="G50" s="12">
        <v>190</v>
      </c>
      <c r="H50" s="12">
        <v>200</v>
      </c>
      <c r="I50" s="12" t="s">
        <v>3</v>
      </c>
      <c r="J50" s="12" t="s">
        <v>3</v>
      </c>
      <c r="K50" s="12" t="s">
        <v>3</v>
      </c>
      <c r="L50" s="12" t="s">
        <v>3</v>
      </c>
      <c r="M50" s="12" t="s">
        <v>3</v>
      </c>
      <c r="N50" s="12" t="s">
        <v>3</v>
      </c>
      <c r="O50" s="12" t="s">
        <v>3</v>
      </c>
    </row>
    <row r="51" spans="1:15" s="19" customFormat="1" ht="17.25" customHeight="1">
      <c r="A51" s="7" t="s">
        <v>119</v>
      </c>
      <c r="B51" s="12" t="s">
        <v>3</v>
      </c>
      <c r="C51" s="12" t="s">
        <v>3</v>
      </c>
      <c r="D51" s="12" t="s">
        <v>3</v>
      </c>
      <c r="E51" s="12" t="s">
        <v>3</v>
      </c>
      <c r="F51" s="12" t="s">
        <v>3</v>
      </c>
      <c r="G51" s="12" t="s">
        <v>3</v>
      </c>
      <c r="H51" s="12" t="s">
        <v>3</v>
      </c>
      <c r="I51" s="8">
        <v>2697.7</v>
      </c>
      <c r="J51" s="8">
        <v>2873.1</v>
      </c>
      <c r="K51" s="8">
        <v>3059.8</v>
      </c>
      <c r="L51" s="8">
        <v>3212.8</v>
      </c>
      <c r="M51" s="8">
        <v>3469.8</v>
      </c>
      <c r="N51" s="8">
        <v>3747.4</v>
      </c>
      <c r="O51" s="8">
        <v>4047.2</v>
      </c>
    </row>
    <row r="52" spans="1:15" s="19" customFormat="1" ht="25.5">
      <c r="A52" s="7" t="s">
        <v>4</v>
      </c>
      <c r="B52" s="12" t="s">
        <v>3</v>
      </c>
      <c r="C52" s="12" t="s">
        <v>3</v>
      </c>
      <c r="D52" s="12" t="s">
        <v>3</v>
      </c>
      <c r="E52" s="12" t="s">
        <v>3</v>
      </c>
      <c r="F52" s="12" t="s">
        <v>3</v>
      </c>
      <c r="G52" s="12" t="s">
        <v>3</v>
      </c>
      <c r="H52" s="12" t="s">
        <v>3</v>
      </c>
      <c r="I52" s="8">
        <v>1348.85</v>
      </c>
      <c r="J52" s="8">
        <v>1436.55</v>
      </c>
      <c r="K52" s="8">
        <v>1529.9</v>
      </c>
      <c r="L52" s="8">
        <v>1606.4</v>
      </c>
      <c r="M52" s="8">
        <v>1734.9</v>
      </c>
      <c r="N52" s="8">
        <v>1873.7</v>
      </c>
      <c r="O52" s="8">
        <v>2023.6</v>
      </c>
    </row>
    <row r="53" spans="1:15" s="19" customFormat="1" ht="12.75">
      <c r="A53" s="9" t="s">
        <v>100</v>
      </c>
      <c r="B53" s="43" t="s">
        <v>69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15" s="19" customFormat="1" ht="12.75">
      <c r="A54" s="9"/>
      <c r="B54" s="43" t="s">
        <v>70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</row>
    <row r="55" spans="1:16" ht="12.75">
      <c r="A55" s="10" t="s">
        <v>5</v>
      </c>
      <c r="B55" s="11">
        <v>100</v>
      </c>
      <c r="C55" s="11">
        <v>100</v>
      </c>
      <c r="D55" s="11">
        <v>100</v>
      </c>
      <c r="E55" s="11">
        <v>100</v>
      </c>
      <c r="F55" s="11">
        <v>100</v>
      </c>
      <c r="G55" s="11">
        <v>100</v>
      </c>
      <c r="H55" s="11">
        <v>100</v>
      </c>
      <c r="I55" s="18" t="s">
        <v>3</v>
      </c>
      <c r="J55" s="18" t="s">
        <v>3</v>
      </c>
      <c r="K55" s="18" t="s">
        <v>3</v>
      </c>
      <c r="L55" s="18" t="s">
        <v>3</v>
      </c>
      <c r="M55" s="18" t="s">
        <v>3</v>
      </c>
      <c r="N55" s="18" t="s">
        <v>3</v>
      </c>
      <c r="O55" s="18" t="s">
        <v>3</v>
      </c>
      <c r="P55" s="20"/>
    </row>
    <row r="56" spans="1:16" ht="12.75">
      <c r="A56" s="29" t="s">
        <v>101</v>
      </c>
      <c r="B56" s="43" t="s">
        <v>71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  <c r="P56" s="20"/>
    </row>
    <row r="57" spans="1:16" ht="12.75">
      <c r="A57" s="30"/>
      <c r="B57" s="43" t="s">
        <v>72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  <c r="P57" s="20"/>
    </row>
    <row r="58" spans="1:16" ht="12.75">
      <c r="A58" s="10" t="s">
        <v>7</v>
      </c>
      <c r="B58" s="11">
        <v>100</v>
      </c>
      <c r="C58" s="11">
        <v>100</v>
      </c>
      <c r="D58" s="11">
        <v>100</v>
      </c>
      <c r="E58" s="11">
        <v>100</v>
      </c>
      <c r="F58" s="11">
        <v>100</v>
      </c>
      <c r="G58" s="11">
        <v>100</v>
      </c>
      <c r="H58" s="11">
        <v>100</v>
      </c>
      <c r="I58" s="18" t="s">
        <v>3</v>
      </c>
      <c r="J58" s="18" t="s">
        <v>3</v>
      </c>
      <c r="K58" s="18" t="s">
        <v>3</v>
      </c>
      <c r="L58" s="18" t="s">
        <v>3</v>
      </c>
      <c r="M58" s="18" t="s">
        <v>3</v>
      </c>
      <c r="N58" s="18" t="s">
        <v>3</v>
      </c>
      <c r="O58" s="18" t="s">
        <v>3</v>
      </c>
      <c r="P58" s="20"/>
    </row>
    <row r="59" spans="1:15" ht="12.75">
      <c r="A59" s="29" t="s">
        <v>102</v>
      </c>
      <c r="B59" s="43" t="s">
        <v>73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5"/>
    </row>
    <row r="60" spans="1:15" ht="12.75">
      <c r="A60" s="30"/>
      <c r="B60" s="43" t="s">
        <v>74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</row>
    <row r="61" spans="1:15" ht="12.75">
      <c r="A61" s="10" t="s">
        <v>107</v>
      </c>
      <c r="B61" s="11">
        <v>100</v>
      </c>
      <c r="C61" s="11">
        <v>100</v>
      </c>
      <c r="D61" s="11">
        <v>100</v>
      </c>
      <c r="E61" s="11">
        <v>100</v>
      </c>
      <c r="F61" s="11">
        <v>100</v>
      </c>
      <c r="G61" s="11">
        <v>100</v>
      </c>
      <c r="H61" s="11">
        <v>100</v>
      </c>
      <c r="I61" s="18" t="s">
        <v>3</v>
      </c>
      <c r="J61" s="18" t="s">
        <v>3</v>
      </c>
      <c r="K61" s="18" t="s">
        <v>3</v>
      </c>
      <c r="L61" s="18" t="s">
        <v>3</v>
      </c>
      <c r="M61" s="18" t="s">
        <v>3</v>
      </c>
      <c r="N61" s="18" t="s">
        <v>3</v>
      </c>
      <c r="O61" s="18" t="s">
        <v>3</v>
      </c>
    </row>
    <row r="62" spans="1:15" ht="12.75">
      <c r="A62" s="29" t="s">
        <v>103</v>
      </c>
      <c r="B62" s="43" t="s">
        <v>75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</row>
    <row r="63" spans="1:15" ht="12.75">
      <c r="A63" s="30"/>
      <c r="B63" s="43" t="s">
        <v>76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</row>
    <row r="64" spans="1:15" ht="12.75">
      <c r="A64" s="10" t="s">
        <v>7</v>
      </c>
      <c r="B64" s="11">
        <v>100</v>
      </c>
      <c r="C64" s="11">
        <v>100</v>
      </c>
      <c r="D64" s="11">
        <v>100</v>
      </c>
      <c r="E64" s="11">
        <v>100</v>
      </c>
      <c r="F64" s="11">
        <v>100</v>
      </c>
      <c r="G64" s="11">
        <v>100</v>
      </c>
      <c r="H64" s="11">
        <v>100</v>
      </c>
      <c r="I64" s="18" t="s">
        <v>3</v>
      </c>
      <c r="J64" s="18" t="s">
        <v>3</v>
      </c>
      <c r="K64" s="18" t="s">
        <v>3</v>
      </c>
      <c r="L64" s="18" t="s">
        <v>3</v>
      </c>
      <c r="M64" s="18" t="s">
        <v>3</v>
      </c>
      <c r="N64" s="18" t="s">
        <v>3</v>
      </c>
      <c r="O64" s="18" t="s">
        <v>3</v>
      </c>
    </row>
    <row r="65" spans="1:15" ht="12.75">
      <c r="A65" s="29" t="s">
        <v>104</v>
      </c>
      <c r="B65" s="43" t="s">
        <v>77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</row>
    <row r="66" spans="1:15" ht="12.75">
      <c r="A66" s="30"/>
      <c r="B66" s="43" t="s">
        <v>78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</row>
    <row r="67" spans="1:15" ht="12.75">
      <c r="A67" s="10" t="s">
        <v>107</v>
      </c>
      <c r="B67" s="11">
        <v>100</v>
      </c>
      <c r="C67" s="11">
        <v>100</v>
      </c>
      <c r="D67" s="11">
        <v>100</v>
      </c>
      <c r="E67" s="11">
        <v>100</v>
      </c>
      <c r="F67" s="11">
        <v>100</v>
      </c>
      <c r="G67" s="11">
        <v>100</v>
      </c>
      <c r="H67" s="11">
        <v>100</v>
      </c>
      <c r="I67" s="18" t="s">
        <v>3</v>
      </c>
      <c r="J67" s="18" t="s">
        <v>3</v>
      </c>
      <c r="K67" s="18" t="s">
        <v>3</v>
      </c>
      <c r="L67" s="18" t="s">
        <v>3</v>
      </c>
      <c r="M67" s="18" t="s">
        <v>3</v>
      </c>
      <c r="N67" s="18" t="s">
        <v>3</v>
      </c>
      <c r="O67" s="18" t="s">
        <v>3</v>
      </c>
    </row>
    <row r="68" spans="1:15" ht="12.75">
      <c r="A68" s="29" t="s">
        <v>105</v>
      </c>
      <c r="B68" s="43" t="s">
        <v>79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</row>
    <row r="69" spans="1:15" ht="12.75">
      <c r="A69" s="30"/>
      <c r="B69" s="43" t="s">
        <v>80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/>
    </row>
    <row r="70" spans="1:15" ht="12.75" customHeight="1">
      <c r="A70" s="10" t="s">
        <v>107</v>
      </c>
      <c r="B70" s="11">
        <v>100</v>
      </c>
      <c r="C70" s="11">
        <v>100</v>
      </c>
      <c r="D70" s="11">
        <v>100</v>
      </c>
      <c r="E70" s="11">
        <v>100</v>
      </c>
      <c r="F70" s="11">
        <v>100</v>
      </c>
      <c r="G70" s="11">
        <v>100</v>
      </c>
      <c r="H70" s="11">
        <v>100</v>
      </c>
      <c r="I70" s="18" t="s">
        <v>3</v>
      </c>
      <c r="J70" s="18" t="s">
        <v>3</v>
      </c>
      <c r="K70" s="18" t="s">
        <v>3</v>
      </c>
      <c r="L70" s="18" t="s">
        <v>3</v>
      </c>
      <c r="M70" s="18" t="s">
        <v>3</v>
      </c>
      <c r="N70" s="18" t="s">
        <v>3</v>
      </c>
      <c r="O70" s="18" t="s">
        <v>3</v>
      </c>
    </row>
    <row r="71" spans="1:15" ht="12.75" customHeight="1">
      <c r="A71" s="29" t="s">
        <v>106</v>
      </c>
      <c r="B71" s="31" t="s">
        <v>98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3"/>
    </row>
    <row r="72" spans="1:15" ht="12.75" customHeight="1">
      <c r="A72" s="30"/>
      <c r="B72" s="31" t="s">
        <v>90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</row>
    <row r="73" spans="1:15" ht="12.75" customHeight="1">
      <c r="A73" s="10" t="s">
        <v>8</v>
      </c>
      <c r="B73" s="12">
        <v>4</v>
      </c>
      <c r="C73" s="12">
        <v>4</v>
      </c>
      <c r="D73" s="12">
        <v>4</v>
      </c>
      <c r="E73" s="12">
        <v>4</v>
      </c>
      <c r="F73" s="12">
        <v>4</v>
      </c>
      <c r="G73" s="12">
        <v>4</v>
      </c>
      <c r="H73" s="12">
        <v>4</v>
      </c>
      <c r="I73" s="18" t="s">
        <v>3</v>
      </c>
      <c r="J73" s="18" t="s">
        <v>3</v>
      </c>
      <c r="K73" s="18" t="s">
        <v>3</v>
      </c>
      <c r="L73" s="18" t="s">
        <v>3</v>
      </c>
      <c r="M73" s="18" t="s">
        <v>3</v>
      </c>
      <c r="N73" s="18" t="s">
        <v>3</v>
      </c>
      <c r="O73" s="18" t="s">
        <v>3</v>
      </c>
    </row>
    <row r="74" spans="1:15" ht="38.25">
      <c r="A74" s="7" t="s">
        <v>6</v>
      </c>
      <c r="B74" s="12" t="s">
        <v>3</v>
      </c>
      <c r="C74" s="12" t="s">
        <v>3</v>
      </c>
      <c r="D74" s="12" t="s">
        <v>3</v>
      </c>
      <c r="E74" s="12" t="s">
        <v>3</v>
      </c>
      <c r="F74" s="12" t="s">
        <v>3</v>
      </c>
      <c r="G74" s="12" t="s">
        <v>3</v>
      </c>
      <c r="H74" s="12" t="s">
        <v>3</v>
      </c>
      <c r="I74" s="8">
        <v>1348.85</v>
      </c>
      <c r="J74" s="8">
        <v>1436.55</v>
      </c>
      <c r="K74" s="8">
        <v>1529.9</v>
      </c>
      <c r="L74" s="8">
        <v>1606.4</v>
      </c>
      <c r="M74" s="8">
        <v>1734.9</v>
      </c>
      <c r="N74" s="8">
        <v>1873.7</v>
      </c>
      <c r="O74" s="8">
        <v>2023.6</v>
      </c>
    </row>
    <row r="75" spans="1:15" ht="26.25" customHeight="1">
      <c r="A75" s="29" t="s">
        <v>108</v>
      </c>
      <c r="B75" s="31" t="s">
        <v>91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3"/>
    </row>
    <row r="76" spans="1:15" ht="26.25" customHeight="1">
      <c r="A76" s="30"/>
      <c r="B76" s="31" t="s">
        <v>92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</row>
    <row r="77" spans="1:15" ht="12.75">
      <c r="A77" s="10" t="s">
        <v>5</v>
      </c>
      <c r="B77" s="11">
        <v>100</v>
      </c>
      <c r="C77" s="11">
        <v>100</v>
      </c>
      <c r="D77" s="11">
        <v>100</v>
      </c>
      <c r="E77" s="11">
        <v>100</v>
      </c>
      <c r="F77" s="11">
        <v>100</v>
      </c>
      <c r="G77" s="11">
        <v>100</v>
      </c>
      <c r="H77" s="11">
        <v>100</v>
      </c>
      <c r="I77" s="18" t="s">
        <v>3</v>
      </c>
      <c r="J77" s="18" t="s">
        <v>3</v>
      </c>
      <c r="K77" s="18" t="s">
        <v>3</v>
      </c>
      <c r="L77" s="18" t="s">
        <v>3</v>
      </c>
      <c r="M77" s="18" t="s">
        <v>3</v>
      </c>
      <c r="N77" s="18" t="s">
        <v>3</v>
      </c>
      <c r="O77" s="18" t="s">
        <v>3</v>
      </c>
    </row>
    <row r="78" spans="1:15" ht="25.5" customHeight="1">
      <c r="A78" s="29" t="s">
        <v>109</v>
      </c>
      <c r="B78" s="40" t="s">
        <v>93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</row>
    <row r="79" spans="1:15" ht="25.5" customHeight="1">
      <c r="A79" s="30"/>
      <c r="B79" s="37" t="s">
        <v>94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</row>
    <row r="80" spans="1:15" ht="12.75">
      <c r="A80" s="10" t="s">
        <v>5</v>
      </c>
      <c r="B80" s="13">
        <v>70</v>
      </c>
      <c r="C80" s="13">
        <v>70</v>
      </c>
      <c r="D80" s="13">
        <v>70</v>
      </c>
      <c r="E80" s="13">
        <v>70</v>
      </c>
      <c r="F80" s="13">
        <v>70</v>
      </c>
      <c r="G80" s="13">
        <v>70</v>
      </c>
      <c r="H80" s="13">
        <v>70</v>
      </c>
      <c r="I80" s="18" t="s">
        <v>3</v>
      </c>
      <c r="J80" s="18" t="s">
        <v>3</v>
      </c>
      <c r="K80" s="18" t="s">
        <v>3</v>
      </c>
      <c r="L80" s="18" t="s">
        <v>3</v>
      </c>
      <c r="M80" s="18" t="s">
        <v>3</v>
      </c>
      <c r="N80" s="18" t="s">
        <v>3</v>
      </c>
      <c r="O80" s="18" t="s">
        <v>3</v>
      </c>
    </row>
    <row r="81" spans="1:15" ht="26.25" customHeight="1">
      <c r="A81" s="29" t="s">
        <v>110</v>
      </c>
      <c r="B81" s="31" t="s">
        <v>95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</row>
    <row r="82" spans="1:15" ht="26.25" customHeight="1">
      <c r="A82" s="30"/>
      <c r="B82" s="31" t="s">
        <v>82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</row>
    <row r="83" spans="1:15" ht="12.75">
      <c r="A83" s="10" t="s">
        <v>107</v>
      </c>
      <c r="B83" s="14">
        <v>100</v>
      </c>
      <c r="C83" s="14">
        <v>100</v>
      </c>
      <c r="D83" s="14">
        <v>100</v>
      </c>
      <c r="E83" s="14">
        <v>100</v>
      </c>
      <c r="F83" s="14">
        <v>100</v>
      </c>
      <c r="G83" s="14">
        <v>100</v>
      </c>
      <c r="H83" s="14">
        <v>100</v>
      </c>
      <c r="I83" s="18" t="s">
        <v>3</v>
      </c>
      <c r="J83" s="18" t="s">
        <v>3</v>
      </c>
      <c r="K83" s="18" t="s">
        <v>3</v>
      </c>
      <c r="L83" s="18" t="s">
        <v>3</v>
      </c>
      <c r="M83" s="18" t="s">
        <v>3</v>
      </c>
      <c r="N83" s="18" t="s">
        <v>3</v>
      </c>
      <c r="O83" s="18" t="s">
        <v>3</v>
      </c>
    </row>
    <row r="84" spans="1:15" ht="12.75" customHeight="1">
      <c r="A84" s="29" t="s">
        <v>111</v>
      </c>
      <c r="B84" s="31" t="s">
        <v>96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</row>
    <row r="85" spans="1:15" ht="12.75" customHeight="1">
      <c r="A85" s="30"/>
      <c r="B85" s="31" t="s">
        <v>97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3"/>
    </row>
    <row r="86" spans="1:15" ht="12.75">
      <c r="A86" s="9" t="s">
        <v>5</v>
      </c>
      <c r="B86" s="13">
        <v>15</v>
      </c>
      <c r="C86" s="13">
        <v>15</v>
      </c>
      <c r="D86" s="13">
        <v>15</v>
      </c>
      <c r="E86" s="13">
        <v>15</v>
      </c>
      <c r="F86" s="13">
        <v>15</v>
      </c>
      <c r="G86" s="13">
        <v>15</v>
      </c>
      <c r="H86" s="13">
        <v>15</v>
      </c>
      <c r="I86" s="18" t="s">
        <v>3</v>
      </c>
      <c r="J86" s="18" t="s">
        <v>3</v>
      </c>
      <c r="K86" s="18" t="s">
        <v>3</v>
      </c>
      <c r="L86" s="18" t="s">
        <v>3</v>
      </c>
      <c r="M86" s="18" t="s">
        <v>3</v>
      </c>
      <c r="N86" s="18" t="s">
        <v>3</v>
      </c>
      <c r="O86" s="18" t="s">
        <v>3</v>
      </c>
    </row>
    <row r="87" spans="1:15" ht="24.75" customHeight="1">
      <c r="A87" s="29" t="s">
        <v>112</v>
      </c>
      <c r="B87" s="37" t="s">
        <v>81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</row>
    <row r="88" spans="1:15" ht="28.5" customHeight="1">
      <c r="A88" s="30"/>
      <c r="B88" s="31" t="s">
        <v>82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</row>
    <row r="89" spans="1:15" ht="12.75">
      <c r="A89" s="10" t="s">
        <v>7</v>
      </c>
      <c r="B89" s="14">
        <v>100</v>
      </c>
      <c r="C89" s="14">
        <v>100</v>
      </c>
      <c r="D89" s="14">
        <v>100</v>
      </c>
      <c r="E89" s="14">
        <v>100</v>
      </c>
      <c r="F89" s="14">
        <v>100</v>
      </c>
      <c r="G89" s="14">
        <v>100</v>
      </c>
      <c r="H89" s="14">
        <v>100</v>
      </c>
      <c r="I89" s="18" t="s">
        <v>3</v>
      </c>
      <c r="J89" s="18" t="s">
        <v>3</v>
      </c>
      <c r="K89" s="18" t="s">
        <v>3</v>
      </c>
      <c r="L89" s="18" t="s">
        <v>3</v>
      </c>
      <c r="M89" s="18" t="s">
        <v>3</v>
      </c>
      <c r="N89" s="18" t="s">
        <v>3</v>
      </c>
      <c r="O89" s="18" t="s">
        <v>3</v>
      </c>
    </row>
    <row r="90" spans="1:15" ht="26.25" customHeight="1">
      <c r="A90" s="29" t="s">
        <v>113</v>
      </c>
      <c r="B90" s="31" t="s">
        <v>83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3"/>
    </row>
    <row r="91" spans="1:15" ht="12.75" customHeight="1">
      <c r="A91" s="30"/>
      <c r="B91" s="31" t="s">
        <v>84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3"/>
    </row>
    <row r="92" spans="1:15" ht="13.5" customHeight="1">
      <c r="A92" s="10" t="s">
        <v>7</v>
      </c>
      <c r="B92" s="14">
        <v>100</v>
      </c>
      <c r="C92" s="14">
        <v>100</v>
      </c>
      <c r="D92" s="14">
        <v>100</v>
      </c>
      <c r="E92" s="14">
        <v>100</v>
      </c>
      <c r="F92" s="14">
        <v>100</v>
      </c>
      <c r="G92" s="14">
        <v>100</v>
      </c>
      <c r="H92" s="14">
        <v>100</v>
      </c>
      <c r="I92" s="18" t="s">
        <v>3</v>
      </c>
      <c r="J92" s="18" t="s">
        <v>3</v>
      </c>
      <c r="K92" s="18" t="s">
        <v>3</v>
      </c>
      <c r="L92" s="18" t="s">
        <v>3</v>
      </c>
      <c r="M92" s="18" t="s">
        <v>3</v>
      </c>
      <c r="N92" s="18" t="s">
        <v>3</v>
      </c>
      <c r="O92" s="18" t="s">
        <v>3</v>
      </c>
    </row>
    <row r="93" spans="1:15" ht="27" customHeight="1">
      <c r="A93" s="29" t="s">
        <v>114</v>
      </c>
      <c r="B93" s="31" t="s">
        <v>85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</row>
    <row r="94" spans="1:15" ht="27.75" customHeight="1">
      <c r="A94" s="30"/>
      <c r="B94" s="31" t="s">
        <v>86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</row>
    <row r="95" spans="1:15" ht="12.75">
      <c r="A95" s="10" t="s">
        <v>7</v>
      </c>
      <c r="B95" s="15">
        <v>93</v>
      </c>
      <c r="C95" s="15">
        <v>94</v>
      </c>
      <c r="D95" s="16">
        <v>94</v>
      </c>
      <c r="E95" s="16">
        <v>95</v>
      </c>
      <c r="F95" s="16">
        <v>95</v>
      </c>
      <c r="G95" s="15">
        <v>95</v>
      </c>
      <c r="H95" s="16">
        <v>95</v>
      </c>
      <c r="I95" s="15" t="s">
        <v>3</v>
      </c>
      <c r="J95" s="16" t="s">
        <v>3</v>
      </c>
      <c r="K95" s="18" t="s">
        <v>3</v>
      </c>
      <c r="L95" s="18" t="s">
        <v>3</v>
      </c>
      <c r="M95" s="18" t="s">
        <v>3</v>
      </c>
      <c r="N95" s="18" t="s">
        <v>3</v>
      </c>
      <c r="O95" s="18" t="s">
        <v>3</v>
      </c>
    </row>
    <row r="96" spans="1:15" ht="24.75" customHeight="1">
      <c r="A96" s="29" t="s">
        <v>115</v>
      </c>
      <c r="B96" s="31" t="s">
        <v>87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/>
    </row>
    <row r="97" spans="1:15" ht="27.75" customHeight="1">
      <c r="A97" s="30"/>
      <c r="B97" s="31" t="s">
        <v>88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</row>
    <row r="98" spans="1:15" ht="12.75">
      <c r="A98" s="10" t="s">
        <v>7</v>
      </c>
      <c r="B98" s="15">
        <v>28</v>
      </c>
      <c r="C98" s="15">
        <v>30</v>
      </c>
      <c r="D98" s="16">
        <v>32</v>
      </c>
      <c r="E98" s="16">
        <v>33</v>
      </c>
      <c r="F98" s="16">
        <v>34</v>
      </c>
      <c r="G98" s="15">
        <v>35</v>
      </c>
      <c r="H98" s="16">
        <v>36</v>
      </c>
      <c r="I98" s="15" t="s">
        <v>3</v>
      </c>
      <c r="J98" s="16" t="s">
        <v>3</v>
      </c>
      <c r="K98" s="18" t="s">
        <v>3</v>
      </c>
      <c r="L98" s="18" t="s">
        <v>3</v>
      </c>
      <c r="M98" s="18" t="s">
        <v>3</v>
      </c>
      <c r="N98" s="18" t="s">
        <v>3</v>
      </c>
      <c r="O98" s="18" t="s">
        <v>3</v>
      </c>
    </row>
    <row r="99" spans="1:15" ht="24.75" customHeight="1">
      <c r="A99" s="29" t="s">
        <v>116</v>
      </c>
      <c r="B99" s="31" t="s">
        <v>89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3"/>
    </row>
    <row r="100" spans="1:15" ht="12.75" customHeight="1">
      <c r="A100" s="30"/>
      <c r="B100" s="31" t="s">
        <v>90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3"/>
    </row>
    <row r="101" spans="1:15" ht="23.25" customHeight="1">
      <c r="A101" s="10" t="s">
        <v>9</v>
      </c>
      <c r="B101" s="12">
        <v>4</v>
      </c>
      <c r="C101" s="12">
        <v>4</v>
      </c>
      <c r="D101" s="12">
        <v>4</v>
      </c>
      <c r="E101" s="12">
        <v>4</v>
      </c>
      <c r="F101" s="12">
        <v>4</v>
      </c>
      <c r="G101" s="12">
        <v>4</v>
      </c>
      <c r="H101" s="12">
        <v>4</v>
      </c>
      <c r="I101" s="18" t="s">
        <v>3</v>
      </c>
      <c r="J101" s="18" t="s">
        <v>3</v>
      </c>
      <c r="K101" s="18" t="s">
        <v>3</v>
      </c>
      <c r="L101" s="18" t="s">
        <v>3</v>
      </c>
      <c r="M101" s="18" t="s">
        <v>3</v>
      </c>
      <c r="N101" s="18" t="s">
        <v>3</v>
      </c>
      <c r="O101" s="18" t="s">
        <v>3</v>
      </c>
    </row>
  </sheetData>
  <sheetProtection/>
  <mergeCells count="99">
    <mergeCell ref="B49:O49"/>
    <mergeCell ref="A42:A43"/>
    <mergeCell ref="B42:O42"/>
    <mergeCell ref="B43:O43"/>
    <mergeCell ref="A45:A46"/>
    <mergeCell ref="B45:O45"/>
    <mergeCell ref="B46:O46"/>
    <mergeCell ref="B100:O100"/>
    <mergeCell ref="B54:O54"/>
    <mergeCell ref="A56:A57"/>
    <mergeCell ref="B57:O57"/>
    <mergeCell ref="A71:A72"/>
    <mergeCell ref="B71:O71"/>
    <mergeCell ref="A96:A97"/>
    <mergeCell ref="B97:O97"/>
    <mergeCell ref="B56:O56"/>
    <mergeCell ref="B62:O62"/>
    <mergeCell ref="B59:O59"/>
    <mergeCell ref="A59:A60"/>
    <mergeCell ref="B60:O60"/>
    <mergeCell ref="B68:O68"/>
    <mergeCell ref="A68:A69"/>
    <mergeCell ref="B69:O69"/>
    <mergeCell ref="I5:I6"/>
    <mergeCell ref="B21:O21"/>
    <mergeCell ref="A23:A24"/>
    <mergeCell ref="B27:O27"/>
    <mergeCell ref="B23:O23"/>
    <mergeCell ref="A14:A15"/>
    <mergeCell ref="L5:L6"/>
    <mergeCell ref="A4:A6"/>
    <mergeCell ref="H5:H6"/>
    <mergeCell ref="K5:K6"/>
    <mergeCell ref="E5:E6"/>
    <mergeCell ref="B4:H4"/>
    <mergeCell ref="A11:A12"/>
    <mergeCell ref="G5:G6"/>
    <mergeCell ref="B34:O34"/>
    <mergeCell ref="A29:A30"/>
    <mergeCell ref="B29:O29"/>
    <mergeCell ref="B20:O20"/>
    <mergeCell ref="B30:O30"/>
    <mergeCell ref="A17:A18"/>
    <mergeCell ref="B17:O17"/>
    <mergeCell ref="B18:O18"/>
    <mergeCell ref="A20:A21"/>
    <mergeCell ref="A2:O2"/>
    <mergeCell ref="B5:B6"/>
    <mergeCell ref="I4:O4"/>
    <mergeCell ref="J5:J6"/>
    <mergeCell ref="M5:M6"/>
    <mergeCell ref="N5:N6"/>
    <mergeCell ref="F5:F6"/>
    <mergeCell ref="O5:O6"/>
    <mergeCell ref="C5:C6"/>
    <mergeCell ref="D5:D6"/>
    <mergeCell ref="B24:O24"/>
    <mergeCell ref="B65:O65"/>
    <mergeCell ref="A62:A63"/>
    <mergeCell ref="B63:O63"/>
    <mergeCell ref="A65:A66"/>
    <mergeCell ref="B66:O66"/>
    <mergeCell ref="A26:A27"/>
    <mergeCell ref="B26:O26"/>
    <mergeCell ref="B53:O53"/>
    <mergeCell ref="A34:A35"/>
    <mergeCell ref="A75:A76"/>
    <mergeCell ref="B75:O75"/>
    <mergeCell ref="B76:O76"/>
    <mergeCell ref="B72:O72"/>
    <mergeCell ref="B35:O35"/>
    <mergeCell ref="A48:A49"/>
    <mergeCell ref="B48:O48"/>
    <mergeCell ref="A78:A79"/>
    <mergeCell ref="B78:O78"/>
    <mergeCell ref="B79:O79"/>
    <mergeCell ref="A81:A82"/>
    <mergeCell ref="B81:O81"/>
    <mergeCell ref="B82:O82"/>
    <mergeCell ref="B91:O91"/>
    <mergeCell ref="A93:A94"/>
    <mergeCell ref="B93:O93"/>
    <mergeCell ref="B94:O94"/>
    <mergeCell ref="A84:A85"/>
    <mergeCell ref="B84:O84"/>
    <mergeCell ref="B85:O85"/>
    <mergeCell ref="A87:A88"/>
    <mergeCell ref="B87:O87"/>
    <mergeCell ref="B88:O88"/>
    <mergeCell ref="K1:O1"/>
    <mergeCell ref="A99:A100"/>
    <mergeCell ref="B99:O99"/>
    <mergeCell ref="B11:O11"/>
    <mergeCell ref="B12:O12"/>
    <mergeCell ref="B14:O14"/>
    <mergeCell ref="B15:O15"/>
    <mergeCell ref="B96:O96"/>
    <mergeCell ref="A90:A91"/>
    <mergeCell ref="B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1" r:id="rId1"/>
  <headerFooter alignWithMargins="0">
    <oddFooter>&amp;R&amp;P</oddFooter>
  </headerFooter>
  <rowBreaks count="2" manualBreakCount="2">
    <brk id="25" max="14" man="1"/>
    <brk id="47" max="14" man="1"/>
  </rowBreaks>
  <colBreaks count="1" manualBreakCount="1">
    <brk id="1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9"/>
  <sheetViews>
    <sheetView zoomScalePageLayoutView="0" workbookViewId="0" topLeftCell="A1">
      <selection activeCell="D8" sqref="D8"/>
    </sheetView>
  </sheetViews>
  <sheetFormatPr defaultColWidth="9.00390625" defaultRowHeight="12.75"/>
  <sheetData>
    <row r="3" spans="1:12" ht="12.75">
      <c r="A3">
        <v>11930</v>
      </c>
      <c r="B3">
        <v>381200</v>
      </c>
      <c r="C3">
        <v>29243</v>
      </c>
      <c r="D3">
        <v>1172</v>
      </c>
      <c r="E3">
        <f>D3/F3*100</f>
        <v>3.009217654761599</v>
      </c>
      <c r="F3">
        <v>38947</v>
      </c>
      <c r="G3">
        <v>26353</v>
      </c>
      <c r="H3">
        <f>D3/G3*100</f>
        <v>4.447311501536827</v>
      </c>
      <c r="J3">
        <v>10429.416666666666</v>
      </c>
      <c r="K3">
        <v>23600</v>
      </c>
      <c r="L3">
        <f>J3/K3*100</f>
        <v>44.19244350282486</v>
      </c>
    </row>
    <row r="4" spans="1:12" ht="12.75">
      <c r="A4">
        <v>9562</v>
      </c>
      <c r="B4">
        <v>383700</v>
      </c>
      <c r="C4">
        <v>24945</v>
      </c>
      <c r="D4">
        <v>1174</v>
      </c>
      <c r="E4">
        <f>D4/F4*100</f>
        <v>3.5564980308997276</v>
      </c>
      <c r="F4">
        <v>33010</v>
      </c>
      <c r="G4">
        <v>23278</v>
      </c>
      <c r="H4">
        <f>D4/G4*100</f>
        <v>5.043388607268666</v>
      </c>
      <c r="J4">
        <v>7960.333333333333</v>
      </c>
      <c r="K4">
        <v>32300</v>
      </c>
      <c r="L4">
        <f>J4/K4*100</f>
        <v>24.644994840041278</v>
      </c>
    </row>
    <row r="5" spans="1:12" ht="12.75">
      <c r="A5">
        <v>14279</v>
      </c>
      <c r="B5">
        <v>375400</v>
      </c>
      <c r="C5">
        <v>21873</v>
      </c>
      <c r="D5">
        <v>1148</v>
      </c>
      <c r="E5">
        <f>D5/F5*100</f>
        <v>2.6432732380097166</v>
      </c>
      <c r="F5">
        <v>43431</v>
      </c>
      <c r="G5">
        <v>33649</v>
      </c>
      <c r="H5">
        <f>D5/G5*100</f>
        <v>3.4116912835448305</v>
      </c>
      <c r="J5">
        <v>12219.666666666666</v>
      </c>
      <c r="K5">
        <v>37600</v>
      </c>
      <c r="L5">
        <f>J5/K5*100</f>
        <v>32.4991134751773</v>
      </c>
    </row>
    <row r="6" ht="12.75">
      <c r="D6">
        <f>C3/B3*100</f>
        <v>7.671301154249738</v>
      </c>
    </row>
    <row r="7" spans="2:4" ht="12.75">
      <c r="B7">
        <f>A3/B3*100</f>
        <v>3.1295907660020985</v>
      </c>
      <c r="D7">
        <f>C4/B4*100</f>
        <v>6.501172791243159</v>
      </c>
    </row>
    <row r="8" spans="2:4" ht="12.75">
      <c r="B8">
        <f>A4/B4*100</f>
        <v>2.4920510815741466</v>
      </c>
      <c r="D8">
        <f>C5/B5*100</f>
        <v>5.826584976025573</v>
      </c>
    </row>
    <row r="9" ht="12.75">
      <c r="B9">
        <f>A5/B5*100</f>
        <v>3.8036760788492274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Арефьева</dc:creator>
  <cp:keywords/>
  <dc:description/>
  <cp:lastModifiedBy>typer2</cp:lastModifiedBy>
  <cp:lastPrinted>2013-12-12T05:10:09Z</cp:lastPrinted>
  <dcterms:created xsi:type="dcterms:W3CDTF">2008-07-18T06:43:11Z</dcterms:created>
  <dcterms:modified xsi:type="dcterms:W3CDTF">2013-12-12T05:11:54Z</dcterms:modified>
  <cp:category/>
  <cp:version/>
  <cp:contentType/>
  <cp:contentStatus/>
</cp:coreProperties>
</file>