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320" windowHeight="13620"/>
  </bookViews>
  <sheets>
    <sheet name="Новый_1" sheetId="2" r:id="rId1"/>
  </sheets>
  <definedNames>
    <definedName name="_xlnm.Print_Titles" localSheetId="0">Новый_1!$5:$5</definedName>
    <definedName name="_xlnm.Print_Area" localSheetId="0">Новый_1!$B$1:$AD$78</definedName>
  </definedNames>
  <calcPr calcId="145621"/>
</workbook>
</file>

<file path=xl/calcChain.xml><?xml version="1.0" encoding="utf-8"?>
<calcChain xmlns="http://schemas.openxmlformats.org/spreadsheetml/2006/main">
  <c r="V70" i="2" l="1"/>
  <c r="W70" i="2"/>
  <c r="X70" i="2"/>
  <c r="Y70" i="2"/>
  <c r="Z70" i="2"/>
  <c r="AA70" i="2"/>
  <c r="AB70" i="2"/>
  <c r="U70" i="2"/>
  <c r="AA10" i="2" l="1"/>
  <c r="AB10" i="2"/>
  <c r="Z10" i="2"/>
  <c r="Z8" i="2" l="1"/>
  <c r="AA62" i="2"/>
  <c r="AB62" i="2"/>
  <c r="Z62" i="2"/>
  <c r="AB54" i="2"/>
  <c r="AA54" i="2"/>
  <c r="Z54" i="2"/>
  <c r="AA46" i="2"/>
  <c r="AB46" i="2"/>
  <c r="AA30" i="2"/>
  <c r="AB30" i="2"/>
  <c r="Z30" i="2"/>
  <c r="AA22" i="2"/>
  <c r="AB22" i="2"/>
  <c r="Z22" i="2"/>
  <c r="AA14" i="2"/>
  <c r="AB14" i="2"/>
  <c r="Z14" i="2"/>
  <c r="AB40" i="2"/>
  <c r="AB8" i="2" s="1"/>
  <c r="AA40" i="2"/>
  <c r="AA8" i="2" s="1"/>
  <c r="AC8" i="2"/>
  <c r="AD8" i="2"/>
  <c r="AE8" i="2"/>
  <c r="AF8" i="2"/>
  <c r="AG8" i="2"/>
  <c r="AH8" i="2"/>
  <c r="AB39" i="2"/>
  <c r="AB7" i="2" s="1"/>
  <c r="AA39" i="2"/>
  <c r="AA7" i="2" s="1"/>
  <c r="Z39" i="2"/>
  <c r="AC7" i="2"/>
  <c r="AD7" i="2"/>
  <c r="AE7" i="2"/>
  <c r="AF7" i="2"/>
  <c r="AG7" i="2"/>
  <c r="AH7" i="2"/>
  <c r="Z47" i="2"/>
  <c r="Z46" i="2" s="1"/>
  <c r="AA6" i="2" l="1"/>
  <c r="Z38" i="2"/>
  <c r="Z7" i="2"/>
  <c r="Z6" i="2" s="1"/>
  <c r="AA38" i="2"/>
  <c r="AB6" i="2"/>
  <c r="AB38" i="2"/>
</calcChain>
</file>

<file path=xl/sharedStrings.xml><?xml version="1.0" encoding="utf-8"?>
<sst xmlns="http://schemas.openxmlformats.org/spreadsheetml/2006/main" count="256" uniqueCount="70">
  <si>
    <t>юридические лица</t>
  </si>
  <si>
    <t>территориальные государственные внебюджетные фонды</t>
  </si>
  <si>
    <t>государственные внебюджетные фонды Российской Федерации</t>
  </si>
  <si>
    <t>бюджеты  муниципальных образований</t>
  </si>
  <si>
    <t>бюджет Республики Карелия</t>
  </si>
  <si>
    <t>Подпрограмма 3</t>
  </si>
  <si>
    <t>Подпрограмма 2</t>
  </si>
  <si>
    <t>Подпрограмма 1</t>
  </si>
  <si>
    <t>Государственная программа</t>
  </si>
  <si>
    <t>1200000000</t>
  </si>
  <si>
    <t>1270000000</t>
  </si>
  <si>
    <t>Подпрограмма 7</t>
  </si>
  <si>
    <t>1260000000</t>
  </si>
  <si>
    <t>Подпрограмма 6</t>
  </si>
  <si>
    <t>1250000000</t>
  </si>
  <si>
    <t>Подпрограмма 5</t>
  </si>
  <si>
    <t>1240000000</t>
  </si>
  <si>
    <t>Подпрограмма 4</t>
  </si>
  <si>
    <t>1230000000</t>
  </si>
  <si>
    <t>1220000000</t>
  </si>
  <si>
    <t>1210000000</t>
  </si>
  <si>
    <t>12</t>
  </si>
  <si>
    <t>4</t>
  </si>
  <si>
    <t>3</t>
  </si>
  <si>
    <t>2</t>
  </si>
  <si>
    <t>1</t>
  </si>
  <si>
    <t>Имя м</t>
  </si>
  <si>
    <t>Оценка 
расходов
(1)</t>
  </si>
  <si>
    <t>Источник финансирования</t>
  </si>
  <si>
    <t>Уровень</t>
  </si>
  <si>
    <t>ГП м</t>
  </si>
  <si>
    <t>ОМ выч</t>
  </si>
  <si>
    <t>Порядок2</t>
  </si>
  <si>
    <t>Номер подпрограммы</t>
  </si>
  <si>
    <t>НомерПодпрограммы</t>
  </si>
  <si>
    <t>Номер программы</t>
  </si>
  <si>
    <t>Оценка расходов  (тыс. руб.), годы</t>
  </si>
  <si>
    <t>Источники финансового обеспечения</t>
  </si>
  <si>
    <t>Статус</t>
  </si>
  <si>
    <t>«Развитие государственной ветеринарной службы, обеспечение эпизоотического благополучия»</t>
  </si>
  <si>
    <r>
      <t>31360</t>
    </r>
    <r>
      <rPr>
        <sz val="11"/>
        <rFont val="Calibri"/>
        <family val="2"/>
        <charset val="204"/>
      </rPr>
      <t>¹</t>
    </r>
  </si>
  <si>
    <r>
      <t>28820</t>
    </r>
    <r>
      <rPr>
        <sz val="11"/>
        <rFont val="Calibri"/>
        <family val="2"/>
        <charset val="204"/>
      </rPr>
      <t>²</t>
    </r>
  </si>
  <si>
    <r>
      <t>35240</t>
    </r>
    <r>
      <rPr>
        <sz val="11"/>
        <rFont val="Calibri"/>
        <family val="2"/>
        <charset val="204"/>
      </rPr>
      <t>³</t>
    </r>
  </si>
  <si>
    <t xml:space="preserve">Приложение 5
 к государственной программе </t>
  </si>
  <si>
    <t>средства, поступающие в бюджет Республики Карелия из федерального бюджета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</si>
  <si>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</si>
  <si>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</si>
  <si>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</si>
  <si>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</si>
  <si>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</si>
  <si>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</si>
  <si>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</si>
  <si>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</si>
  <si>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всего</t>
  </si>
  <si>
    <t>средства бюджета Республики Карелия, за исключением целевых федеральных средств</t>
  </si>
  <si>
    <t>безвозмездные поступления в бюджет Республики Карелия от государственной корпорации –  Фонда содействия реформированию жилищно-коммунального хозяйства</t>
  </si>
  <si>
    <t>«Устойчивое развитие сельских территорий»</t>
  </si>
  <si>
    <t xml:space="preserve"> «Развитие мелиорации земель сельскохозяйственного назначения, повышение плодородия почв»</t>
  </si>
  <si>
    <t>«Поддержка малых форм хозяйствования»</t>
  </si>
  <si>
    <t>«Развитие подотрасли растениеводства и переработки продукции растениеводства»</t>
  </si>
  <si>
    <t xml:space="preserve"> «Развитие подотрасли животноводства и переработки продукции животноводства»</t>
  </si>
  <si>
    <t xml:space="preserve"> «Развитие рыбного хозяйства»</t>
  </si>
  <si>
    <t xml:space="preserve">Финансовое обеспечение и прогнозная (справочная) оценка расходов бюджета Республики Карелия (с учетом средств федерального бюджета), бюджетов государственных внебюджетных фондов, бюджетов муниципальных образований и юридических лиц на реализацию целей
 государственной программы Республики Карелия </t>
  </si>
  <si>
    <t xml:space="preserve"> «Развитие агропромышленного и рыбохозяйственного комплексов Республики Карелия»</t>
  </si>
  <si>
    <t>Наименование государственной программы, подпрограммы   государственной программы, ведомственной, региональной,  долгосрочной целевой программы, основных мероприятий и мероприятий</t>
  </si>
  <si>
    <r>
      <t>41110</t>
    </r>
    <r>
      <rPr>
        <sz val="11"/>
        <rFont val="Calibri"/>
        <family val="2"/>
        <charset val="204"/>
      </rPr>
      <t>⁴</t>
    </r>
  </si>
  <si>
    <r>
      <t>37630</t>
    </r>
    <r>
      <rPr>
        <sz val="11"/>
        <rFont val="Calibri"/>
        <family val="2"/>
        <charset val="204"/>
      </rPr>
      <t>⁵</t>
    </r>
  </si>
  <si>
    <t>Основное мероприятие 99.0</t>
  </si>
  <si>
    <t>Обеспечение реализации государственной программы</t>
  </si>
  <si>
    <r>
      <t xml:space="preserve">Примечания:
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Расходы за счет внебюджетных источников (юридические лица): на развитие мелиоративных систем, относящихся к собственности Республики Карелия, муниципальной собственности и собственности сельскохозяйственных товаропроизводителей, – 24850 тыс. рублей, проведение культуртехнических мероприятий на землях сельскохозяйственного назначения – 6510 тыс. рублей.
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Расходы за счет внебюджетных источников (юридические лица):  на развитие мелиоративных систем, относящихся к собственности Республики Карелия, муниципальной собственности и собственности сельскохозяйственных товаропроизводителей, – 24060 тыс. рублей, проведение культуртехнических мероприятий на землях сельскохозяйственного назначения – 4760 тыс. рублей.
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Расходы за счет внебюджетных источников (юридические лица): на развитие мелиоративных систем, относящихся к собственности Республики Карелия, муниципальной собственности и собственности сельскохозяйственных товаропроизводителей, – 30140 тыс. рублей, проведение культуртехнических мероприятий на землях сельскохозяйственного назначения – 5100 тыс. рублей. 
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Расходы за счет внебюджетных источников (юридические лица): на развитие мелиоративных систем, относящихся к собственности Республики Карелия, муниципальной собственности и собственности сельскохозяйственных товаропроизводителей, – 32110 тыс. рублей, проведение культуртехнических мероприятий на землях сельскохозяйственного назначения – 9000 тыс. рублей.
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 Расходы за счет внебюджетных источников (юридические лица): на развитие мелиоративных систем, относящихся к собственности Республики Карелия, муниципальной собственности и собственности сельскохозяйственных товаропроизводителей, – 27730 тыс. рублей, проведение культуртехнических мероприятий на землях сельскохозяйственного назначения – 9900 тыс. 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</si>
</sst>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\&gt;\a\a\.\a\.\a\a\a\a"/>
    <numFmt numFmtId="166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164" fontId="2" fillId="2" borderId="4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Alignment="1" applyProtection="1">
      <protection hidden="1"/>
    </xf>
    <xf numFmtId="0" fontId="2" fillId="2" borderId="0" xfId="1" applyFont="1" applyFill="1" applyProtection="1">
      <protection hidden="1"/>
    </xf>
    <xf numFmtId="0" fontId="2" fillId="2" borderId="0" xfId="1" applyNumberFormat="1" applyFont="1" applyFill="1" applyAlignment="1" applyProtection="1">
      <alignment horizontal="right" vertical="center"/>
      <protection hidden="1"/>
    </xf>
    <xf numFmtId="0" fontId="1" fillId="2" borderId="0" xfId="1" applyFill="1" applyProtection="1">
      <protection hidden="1"/>
    </xf>
    <xf numFmtId="0" fontId="1" fillId="2" borderId="0" xfId="1" applyFill="1"/>
    <xf numFmtId="0" fontId="3" fillId="2" borderId="0" xfId="1" applyNumberFormat="1" applyFont="1" applyFill="1" applyProtection="1">
      <protection hidden="1"/>
    </xf>
    <xf numFmtId="0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1" applyFont="1" applyFill="1" applyBorder="1" applyProtection="1">
      <protection hidden="1"/>
    </xf>
    <xf numFmtId="165" fontId="2" fillId="2" borderId="4" xfId="1" applyNumberFormat="1" applyFont="1" applyFill="1" applyBorder="1" applyAlignment="1" applyProtection="1">
      <protection hidden="1"/>
    </xf>
    <xf numFmtId="0" fontId="2" fillId="2" borderId="4" xfId="1" applyNumberFormat="1" applyFont="1" applyFill="1" applyBorder="1" applyAlignment="1" applyProtection="1">
      <protection hidden="1"/>
    </xf>
    <xf numFmtId="0" fontId="2" fillId="2" borderId="6" xfId="1" applyNumberFormat="1" applyFont="1" applyFill="1" applyBorder="1" applyAlignment="1" applyProtection="1">
      <protection hidden="1"/>
    </xf>
    <xf numFmtId="0" fontId="1" fillId="2" borderId="3" xfId="1" applyFill="1" applyBorder="1" applyProtection="1">
      <protection hidden="1"/>
    </xf>
    <xf numFmtId="0" fontId="2" fillId="2" borderId="1" xfId="1" applyNumberFormat="1" applyFont="1" applyFill="1" applyBorder="1" applyAlignment="1" applyProtection="1">
      <alignment horizontal="left" vertical="top" wrapText="1"/>
      <protection hidden="1"/>
    </xf>
    <xf numFmtId="0" fontId="2" fillId="2" borderId="5" xfId="1" applyNumberFormat="1" applyFont="1" applyFill="1" applyBorder="1" applyAlignment="1" applyProtection="1">
      <alignment horizontal="left" vertical="top" wrapText="1"/>
      <protection hidden="1"/>
    </xf>
    <xf numFmtId="0" fontId="2" fillId="2" borderId="9" xfId="1" applyNumberFormat="1" applyFont="1" applyFill="1" applyBorder="1" applyAlignment="1" applyProtection="1">
      <alignment horizontal="left" vertical="top" wrapText="1"/>
      <protection hidden="1"/>
    </xf>
    <xf numFmtId="164" fontId="1" fillId="2" borderId="0" xfId="1" applyNumberFormat="1" applyFill="1"/>
    <xf numFmtId="0" fontId="8" fillId="2" borderId="0" xfId="1" applyFont="1" applyFill="1"/>
    <xf numFmtId="0" fontId="7" fillId="2" borderId="3" xfId="1" applyFont="1" applyFill="1" applyBorder="1" applyProtection="1">
      <protection hidden="1"/>
    </xf>
    <xf numFmtId="4" fontId="1" fillId="2" borderId="3" xfId="1" applyNumberFormat="1" applyFill="1" applyBorder="1" applyProtection="1">
      <protection hidden="1"/>
    </xf>
    <xf numFmtId="4" fontId="1" fillId="2" borderId="0" xfId="1" applyNumberFormat="1" applyFill="1"/>
    <xf numFmtId="4" fontId="2" fillId="2" borderId="5" xfId="1" applyNumberFormat="1" applyFont="1" applyFill="1" applyBorder="1" applyAlignment="1" applyProtection="1">
      <alignment horizontal="center" vertical="center"/>
      <protection hidden="1"/>
    </xf>
    <xf numFmtId="4" fontId="2" fillId="2" borderId="4" xfId="1" applyNumberFormat="1" applyFont="1" applyFill="1" applyBorder="1" applyAlignment="1" applyProtection="1">
      <alignment horizontal="center" vertical="center"/>
      <protection hidden="1"/>
    </xf>
    <xf numFmtId="4" fontId="4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top" wrapText="1"/>
      <protection hidden="1"/>
    </xf>
    <xf numFmtId="4" fontId="2" fillId="3" borderId="4" xfId="1" applyNumberFormat="1" applyFont="1" applyFill="1" applyBorder="1" applyAlignment="1" applyProtection="1">
      <alignment horizontal="center" vertical="center"/>
      <protection hidden="1"/>
    </xf>
    <xf numFmtId="0" fontId="2" fillId="4" borderId="7" xfId="1" applyFont="1" applyFill="1" applyBorder="1" applyProtection="1">
      <protection hidden="1"/>
    </xf>
    <xf numFmtId="165" fontId="2" fillId="4" borderId="4" xfId="1" applyNumberFormat="1" applyFont="1" applyFill="1" applyBorder="1" applyAlignment="1" applyProtection="1">
      <protection hidden="1"/>
    </xf>
    <xf numFmtId="0" fontId="2" fillId="4" borderId="4" xfId="1" applyNumberFormat="1" applyFont="1" applyFill="1" applyBorder="1" applyAlignment="1" applyProtection="1">
      <protection hidden="1"/>
    </xf>
    <xf numFmtId="0" fontId="2" fillId="4" borderId="6" xfId="1" applyNumberFormat="1" applyFont="1" applyFill="1" applyBorder="1" applyAlignment="1" applyProtection="1">
      <protection hidden="1"/>
    </xf>
    <xf numFmtId="164" fontId="2" fillId="4" borderId="4" xfId="1" applyNumberFormat="1" applyFont="1" applyFill="1" applyBorder="1" applyAlignment="1" applyProtection="1">
      <alignment horizontal="center" vertical="center"/>
      <protection hidden="1"/>
    </xf>
    <xf numFmtId="0" fontId="1" fillId="4" borderId="3" xfId="1" applyFill="1" applyBorder="1" applyProtection="1">
      <protection hidden="1"/>
    </xf>
    <xf numFmtId="0" fontId="1" fillId="4" borderId="0" xfId="1" applyFill="1"/>
    <xf numFmtId="0" fontId="2" fillId="5" borderId="7" xfId="1" applyFont="1" applyFill="1" applyBorder="1" applyProtection="1">
      <protection hidden="1"/>
    </xf>
    <xf numFmtId="165" fontId="2" fillId="5" borderId="4" xfId="1" applyNumberFormat="1" applyFont="1" applyFill="1" applyBorder="1" applyAlignment="1" applyProtection="1">
      <protection hidden="1"/>
    </xf>
    <xf numFmtId="0" fontId="2" fillId="5" borderId="4" xfId="1" applyNumberFormat="1" applyFont="1" applyFill="1" applyBorder="1" applyAlignment="1" applyProtection="1">
      <protection hidden="1"/>
    </xf>
    <xf numFmtId="0" fontId="2" fillId="5" borderId="6" xfId="1" applyNumberFormat="1" applyFont="1" applyFill="1" applyBorder="1" applyAlignment="1" applyProtection="1">
      <protection hidden="1"/>
    </xf>
    <xf numFmtId="164" fontId="2" fillId="5" borderId="4" xfId="1" applyNumberFormat="1" applyFont="1" applyFill="1" applyBorder="1" applyAlignment="1" applyProtection="1">
      <alignment horizontal="center" vertical="center"/>
      <protection hidden="1"/>
    </xf>
    <xf numFmtId="0" fontId="1" fillId="5" borderId="3" xfId="1" applyFill="1" applyBorder="1" applyProtection="1">
      <protection hidden="1"/>
    </xf>
    <xf numFmtId="0" fontId="1" fillId="5" borderId="0" xfId="1" applyFill="1"/>
    <xf numFmtId="0" fontId="2" fillId="0" borderId="6" xfId="1" applyNumberFormat="1" applyFont="1" applyFill="1" applyBorder="1" applyAlignment="1" applyProtection="1">
      <alignment horizontal="center" vertical="top" wrapText="1"/>
      <protection hidden="1"/>
    </xf>
    <xf numFmtId="0" fontId="2" fillId="0" borderId="4" xfId="1" applyNumberFormat="1" applyFont="1" applyFill="1" applyBorder="1" applyAlignment="1" applyProtection="1">
      <alignment horizontal="center" vertical="top" wrapText="1"/>
      <protection hidden="1"/>
    </xf>
    <xf numFmtId="4" fontId="2" fillId="0" borderId="5" xfId="1" applyNumberFormat="1" applyFont="1" applyFill="1" applyBorder="1" applyAlignment="1" applyProtection="1">
      <alignment horizontal="center" vertical="center"/>
      <protection hidden="1"/>
    </xf>
    <xf numFmtId="4" fontId="2" fillId="0" borderId="4" xfId="1" applyNumberFormat="1" applyFont="1" applyFill="1" applyBorder="1" applyAlignment="1" applyProtection="1">
      <alignment horizontal="center" vertical="center"/>
      <protection hidden="1"/>
    </xf>
    <xf numFmtId="4" fontId="4" fillId="0" borderId="5" xfId="1" applyNumberFormat="1" applyFont="1" applyFill="1" applyBorder="1" applyAlignment="1" applyProtection="1">
      <alignment horizontal="center" vertical="center"/>
      <protection hidden="1"/>
    </xf>
    <xf numFmtId="164" fontId="1" fillId="0" borderId="0" xfId="1" applyNumberFormat="1" applyFill="1"/>
    <xf numFmtId="0" fontId="1" fillId="0" borderId="0" xfId="1" applyFill="1"/>
    <xf numFmtId="0" fontId="2" fillId="0" borderId="7" xfId="1" applyFont="1" applyFill="1" applyBorder="1" applyProtection="1">
      <protection hidden="1"/>
    </xf>
    <xf numFmtId="165" fontId="2" fillId="0" borderId="4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center" vertical="center"/>
      <protection hidden="1"/>
    </xf>
    <xf numFmtId="0" fontId="1" fillId="0" borderId="3" xfId="1" applyFill="1" applyBorder="1" applyProtection="1"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5" xfId="1" applyNumberFormat="1" applyFont="1" applyFill="1" applyBorder="1" applyAlignment="1" applyProtection="1">
      <alignment horizontal="left" vertical="top" wrapText="1"/>
      <protection hidden="1"/>
    </xf>
    <xf numFmtId="166" fontId="1" fillId="2" borderId="0" xfId="1" applyNumberFormat="1" applyFill="1" applyProtection="1">
      <protection hidden="1"/>
    </xf>
    <xf numFmtId="166" fontId="1" fillId="2" borderId="0" xfId="1" applyNumberFormat="1" applyFill="1"/>
    <xf numFmtId="166" fontId="1" fillId="2" borderId="3" xfId="1" applyNumberFormat="1" applyFill="1" applyBorder="1" applyProtection="1">
      <protection hidden="1"/>
    </xf>
    <xf numFmtId="166" fontId="1" fillId="0" borderId="3" xfId="1" applyNumberFormat="1" applyFill="1" applyBorder="1" applyProtection="1">
      <protection hidden="1"/>
    </xf>
    <xf numFmtId="166" fontId="1" fillId="0" borderId="0" xfId="1" applyNumberFormat="1" applyFill="1"/>
    <xf numFmtId="0" fontId="2" fillId="2" borderId="0" xfId="1" applyFont="1" applyFill="1" applyBorder="1" applyProtection="1">
      <protection hidden="1"/>
    </xf>
    <xf numFmtId="165" fontId="2" fillId="2" borderId="0" xfId="1" applyNumberFormat="1" applyFont="1" applyFill="1" applyBorder="1" applyAlignment="1" applyProtection="1">
      <protection hidden="1"/>
    </xf>
    <xf numFmtId="0" fontId="2" fillId="2" borderId="0" xfId="1" applyNumberFormat="1" applyFont="1" applyFill="1" applyBorder="1" applyAlignment="1" applyProtection="1">
      <protection hidden="1"/>
    </xf>
    <xf numFmtId="164" fontId="2" fillId="2" borderId="0" xfId="1" applyNumberFormat="1" applyFont="1" applyFill="1" applyBorder="1" applyAlignment="1" applyProtection="1">
      <alignment horizontal="center" vertical="center"/>
      <protection hidden="1"/>
    </xf>
    <xf numFmtId="4" fontId="1" fillId="2" borderId="0" xfId="1" applyNumberFormat="1" applyFill="1" applyBorder="1" applyProtection="1">
      <protection hidden="1"/>
    </xf>
    <xf numFmtId="0" fontId="2" fillId="2" borderId="4" xfId="1" applyNumberFormat="1" applyFont="1" applyFill="1" applyBorder="1" applyAlignment="1" applyProtection="1">
      <alignment horizontal="left" vertical="top" wrapText="1"/>
      <protection hidden="1"/>
    </xf>
    <xf numFmtId="0" fontId="2" fillId="0" borderId="4" xfId="1" applyNumberFormat="1" applyFont="1" applyFill="1" applyBorder="1" applyAlignment="1" applyProtection="1">
      <alignment horizontal="left" vertical="top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1" applyFont="1" applyFill="1" applyAlignment="1">
      <alignment horizontal="center" wrapText="1"/>
    </xf>
    <xf numFmtId="0" fontId="6" fillId="2" borderId="0" xfId="1" applyNumberFormat="1" applyFont="1" applyFill="1" applyAlignment="1" applyProtection="1">
      <alignment horizontal="right" vertical="center" wrapText="1"/>
      <protection hidden="1"/>
    </xf>
    <xf numFmtId="0" fontId="4" fillId="2" borderId="0" xfId="1" applyNumberFormat="1" applyFont="1" applyFill="1" applyAlignment="1" applyProtection="1">
      <alignment horizontal="right" vertical="center"/>
      <protection hidden="1"/>
    </xf>
    <xf numFmtId="0" fontId="5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6" xfId="1" applyNumberFormat="1" applyFont="1" applyFill="1" applyBorder="1" applyAlignment="1" applyProtection="1">
      <alignment horizontal="left" vertical="top" wrapText="1"/>
      <protection hidden="1"/>
    </xf>
    <xf numFmtId="0" fontId="2" fillId="2" borderId="2" xfId="1" applyNumberFormat="1" applyFont="1" applyFill="1" applyBorder="1" applyAlignment="1" applyProtection="1">
      <alignment horizontal="left" vertical="top" wrapText="1"/>
      <protection hidden="1"/>
    </xf>
    <xf numFmtId="0" fontId="2" fillId="2" borderId="4" xfId="1" applyNumberFormat="1" applyFont="1" applyFill="1" applyBorder="1" applyAlignment="1" applyProtection="1">
      <alignment horizontal="left" vertical="top" wrapText="1"/>
      <protection hidden="1"/>
    </xf>
    <xf numFmtId="0" fontId="2" fillId="2" borderId="8" xfId="1" applyNumberFormat="1" applyFont="1" applyFill="1" applyBorder="1" applyAlignment="1" applyProtection="1">
      <alignment horizontal="left" vertical="top" wrapText="1"/>
      <protection hidden="1"/>
    </xf>
    <xf numFmtId="0" fontId="2" fillId="2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4" xfId="1" applyNumberFormat="1" applyFont="1" applyFill="1" applyBorder="1" applyAlignment="1" applyProtection="1">
      <alignment horizontal="left" vertical="top" wrapText="1"/>
      <protection hidden="1"/>
    </xf>
    <xf numFmtId="0" fontId="11" fillId="2" borderId="11" xfId="1" applyFont="1" applyFill="1" applyBorder="1" applyAlignment="1">
      <alignment horizontal="left" wrapText="1"/>
    </xf>
    <xf numFmtId="0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alignment horizontal="center" vertical="top" wrapText="1"/>
      <protection hidden="1"/>
    </xf>
    <xf numFmtId="0" fontId="2" fillId="2" borderId="6" xfId="1" applyNumberFormat="1" applyFont="1" applyFill="1" applyBorder="1" applyAlignment="1" applyProtection="1">
      <alignment horizontal="center" vertical="top" wrapText="1"/>
      <protection hidden="1"/>
    </xf>
    <xf numFmtId="0" fontId="2" fillId="2" borderId="8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9"/>
  <sheetViews>
    <sheetView showGridLines="0" tabSelected="1" view="pageBreakPreview" topLeftCell="Q1" zoomScale="80" zoomScaleNormal="100" zoomScaleSheetLayoutView="80" workbookViewId="0">
      <selection activeCell="S74" sqref="S74:T74"/>
    </sheetView>
  </sheetViews>
  <sheetFormatPr defaultColWidth="9.140625" defaultRowHeight="12.75" x14ac:dyDescent="0.2"/>
  <cols>
    <col min="1" max="16" width="0" style="6" hidden="1" customWidth="1"/>
    <col min="17" max="17" width="23.5703125" style="6" customWidth="1"/>
    <col min="18" max="18" width="51.7109375" style="6" customWidth="1"/>
    <col min="19" max="19" width="11.85546875" style="6" customWidth="1"/>
    <col min="20" max="20" width="35.5703125" style="6" customWidth="1"/>
    <col min="21" max="21" width="12.42578125" style="6" customWidth="1"/>
    <col min="22" max="22" width="12" style="6" customWidth="1"/>
    <col min="23" max="25" width="10.5703125" style="6" customWidth="1"/>
    <col min="26" max="27" width="10.5703125" style="50" customWidth="1"/>
    <col min="28" max="28" width="12.42578125" style="50" customWidth="1"/>
    <col min="29" max="34" width="0" style="6" hidden="1" customWidth="1"/>
    <col min="35" max="35" width="17.5703125" style="6" customWidth="1"/>
    <col min="36" max="36" width="14.85546875" style="6" customWidth="1"/>
    <col min="37" max="37" width="13.7109375" style="6" customWidth="1"/>
    <col min="38" max="38" width="9.140625" style="6" customWidth="1"/>
    <col min="39" max="39" width="15" style="6" customWidth="1"/>
    <col min="40" max="256" width="9.140625" style="6" customWidth="1"/>
    <col min="257" max="16384" width="9.140625" style="6"/>
  </cols>
  <sheetData>
    <row r="1" spans="1:49" ht="49.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73" t="s">
        <v>43</v>
      </c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5"/>
      <c r="AF1" s="5"/>
      <c r="AG1" s="5"/>
      <c r="AH1" s="5"/>
      <c r="AI1" s="5"/>
    </row>
    <row r="2" spans="1:49" ht="64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5" t="s">
        <v>62</v>
      </c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5"/>
      <c r="AF2" s="5"/>
      <c r="AG2" s="5"/>
      <c r="AH2" s="5"/>
      <c r="AI2" s="5"/>
      <c r="AJ2" s="21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21"/>
    </row>
    <row r="3" spans="1:49" ht="13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4" t="s">
        <v>38</v>
      </c>
      <c r="R3" s="84" t="s">
        <v>64</v>
      </c>
      <c r="S3" s="84" t="s">
        <v>37</v>
      </c>
      <c r="T3" s="85"/>
      <c r="U3" s="86" t="s">
        <v>36</v>
      </c>
      <c r="V3" s="86"/>
      <c r="W3" s="86"/>
      <c r="X3" s="86"/>
      <c r="Y3" s="86"/>
      <c r="Z3" s="86"/>
      <c r="AA3" s="86"/>
      <c r="AB3" s="86"/>
      <c r="AC3" s="3"/>
      <c r="AD3" s="3"/>
      <c r="AE3" s="3"/>
      <c r="AF3" s="3"/>
      <c r="AG3" s="3"/>
      <c r="AH3" s="3"/>
      <c r="AI3" s="5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ht="63.75" customHeight="1" x14ac:dyDescent="0.2">
      <c r="A4" s="7"/>
      <c r="B4" s="8" t="s">
        <v>35</v>
      </c>
      <c r="C4" s="8" t="s">
        <v>34</v>
      </c>
      <c r="D4" s="8" t="s">
        <v>33</v>
      </c>
      <c r="E4" s="8" t="s">
        <v>32</v>
      </c>
      <c r="F4" s="8"/>
      <c r="G4" s="8"/>
      <c r="H4" s="8"/>
      <c r="I4" s="8"/>
      <c r="J4" s="8" t="s">
        <v>31</v>
      </c>
      <c r="K4" s="8" t="s">
        <v>30</v>
      </c>
      <c r="L4" s="8"/>
      <c r="M4" s="8"/>
      <c r="N4" s="8" t="s">
        <v>29</v>
      </c>
      <c r="O4" s="8" t="s">
        <v>28</v>
      </c>
      <c r="P4" s="9"/>
      <c r="Q4" s="84"/>
      <c r="R4" s="84"/>
      <c r="S4" s="84"/>
      <c r="T4" s="85"/>
      <c r="U4" s="28" t="s">
        <v>45</v>
      </c>
      <c r="V4" s="28" t="s">
        <v>46</v>
      </c>
      <c r="W4" s="28" t="s">
        <v>47</v>
      </c>
      <c r="X4" s="28" t="s">
        <v>48</v>
      </c>
      <c r="Y4" s="28" t="s">
        <v>49</v>
      </c>
      <c r="Z4" s="44" t="s">
        <v>50</v>
      </c>
      <c r="AA4" s="44" t="s">
        <v>51</v>
      </c>
      <c r="AB4" s="45" t="s">
        <v>52</v>
      </c>
      <c r="AC4" s="10" t="s">
        <v>27</v>
      </c>
      <c r="AD4" s="8" t="s">
        <v>26</v>
      </c>
      <c r="AE4" s="8"/>
      <c r="AF4" s="8"/>
      <c r="AG4" s="8"/>
      <c r="AH4" s="8"/>
      <c r="AI4" s="59"/>
      <c r="AJ4" s="60"/>
    </row>
    <row r="5" spans="1:49" ht="13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8" t="s">
        <v>25</v>
      </c>
      <c r="R5" s="8" t="s">
        <v>24</v>
      </c>
      <c r="S5" s="83" t="s">
        <v>23</v>
      </c>
      <c r="T5" s="83" t="s">
        <v>22</v>
      </c>
      <c r="U5" s="11">
        <v>4</v>
      </c>
      <c r="V5" s="11">
        <v>5</v>
      </c>
      <c r="W5" s="11">
        <v>6</v>
      </c>
      <c r="X5" s="11">
        <v>7</v>
      </c>
      <c r="Y5" s="11">
        <v>8</v>
      </c>
      <c r="Z5" s="71">
        <v>9</v>
      </c>
      <c r="AA5" s="71">
        <v>10</v>
      </c>
      <c r="AB5" s="71">
        <v>11</v>
      </c>
      <c r="AC5" s="10" t="s">
        <v>21</v>
      </c>
      <c r="AD5" s="11" t="s">
        <v>21</v>
      </c>
      <c r="AE5" s="11" t="s">
        <v>21</v>
      </c>
      <c r="AF5" s="11"/>
      <c r="AG5" s="11"/>
      <c r="AH5" s="11"/>
      <c r="AI5" s="59"/>
      <c r="AJ5" s="60"/>
    </row>
    <row r="6" spans="1:49" ht="13.5" customHeight="1" x14ac:dyDescent="0.25">
      <c r="A6" s="12"/>
      <c r="B6" s="13" t="s">
        <v>9</v>
      </c>
      <c r="C6" s="14"/>
      <c r="D6" s="13"/>
      <c r="E6" s="14">
        <v>0</v>
      </c>
      <c r="F6" s="14"/>
      <c r="G6" s="14"/>
      <c r="H6" s="14"/>
      <c r="I6" s="14"/>
      <c r="J6" s="14"/>
      <c r="K6" s="14"/>
      <c r="L6" s="14"/>
      <c r="M6" s="14">
        <v>0</v>
      </c>
      <c r="N6" s="14">
        <v>10</v>
      </c>
      <c r="O6" s="14"/>
      <c r="P6" s="15"/>
      <c r="Q6" s="76" t="s">
        <v>8</v>
      </c>
      <c r="R6" s="76" t="s">
        <v>63</v>
      </c>
      <c r="S6" s="78" t="s">
        <v>53</v>
      </c>
      <c r="T6" s="78"/>
      <c r="U6" s="25">
        <v>612615.24</v>
      </c>
      <c r="V6" s="25">
        <v>584612.21000000008</v>
      </c>
      <c r="W6" s="25">
        <v>514920.1</v>
      </c>
      <c r="X6" s="25">
        <v>681947.5</v>
      </c>
      <c r="Y6" s="25">
        <v>586892.9</v>
      </c>
      <c r="Z6" s="46">
        <f>Z8+Z9+Z10+Z11+Z12+Z13+Z7</f>
        <v>915805.27300000004</v>
      </c>
      <c r="AA6" s="46">
        <f t="shared" ref="AA6:AB6" si="0">AA8+AA9+AA10+AA11+AA12+AA13+AA7</f>
        <v>610021.80000000005</v>
      </c>
      <c r="AB6" s="46">
        <f t="shared" si="0"/>
        <v>582972.1</v>
      </c>
      <c r="AC6" s="1">
        <v>6137459.5499999998</v>
      </c>
      <c r="AD6" s="14"/>
      <c r="AE6" s="14"/>
      <c r="AF6" s="14"/>
      <c r="AG6" s="14"/>
      <c r="AH6" s="14"/>
      <c r="AI6" s="61"/>
      <c r="AJ6" s="60"/>
    </row>
    <row r="7" spans="1:49" ht="45" customHeight="1" x14ac:dyDescent="0.25">
      <c r="A7" s="12"/>
      <c r="B7" s="13" t="s">
        <v>9</v>
      </c>
      <c r="C7" s="14"/>
      <c r="D7" s="13"/>
      <c r="E7" s="14">
        <v>0</v>
      </c>
      <c r="F7" s="14"/>
      <c r="G7" s="14"/>
      <c r="H7" s="14"/>
      <c r="I7" s="14"/>
      <c r="J7" s="14"/>
      <c r="K7" s="14"/>
      <c r="L7" s="14"/>
      <c r="M7" s="14">
        <v>0</v>
      </c>
      <c r="N7" s="14">
        <v>11</v>
      </c>
      <c r="O7" s="14">
        <v>1</v>
      </c>
      <c r="P7" s="15"/>
      <c r="Q7" s="76"/>
      <c r="R7" s="76"/>
      <c r="S7" s="77" t="s">
        <v>4</v>
      </c>
      <c r="T7" s="17" t="s">
        <v>54</v>
      </c>
      <c r="U7" s="26">
        <v>399150.77999999997</v>
      </c>
      <c r="V7" s="26">
        <v>347877.51</v>
      </c>
      <c r="W7" s="26">
        <v>355190.7</v>
      </c>
      <c r="X7" s="26">
        <v>431135.3</v>
      </c>
      <c r="Y7" s="26">
        <v>405533.30000000005</v>
      </c>
      <c r="Z7" s="47">
        <f>Z15+Z23+Z31+Z39+Z47+Z55+Z63+Z70</f>
        <v>672290.9</v>
      </c>
      <c r="AA7" s="47">
        <f t="shared" ref="AA7:AB7" si="1">AA15+AA23+AA31+AA39+AA47+AA55+AA63+AA70</f>
        <v>331824.7</v>
      </c>
      <c r="AB7" s="47">
        <f t="shared" si="1"/>
        <v>317807.09999999998</v>
      </c>
      <c r="AC7" s="29">
        <f t="shared" ref="AC7:AH7" si="2">AC15+AC23+AC31+AC39+AC47+AC55+AC63</f>
        <v>3386703.2</v>
      </c>
      <c r="AD7" s="29">
        <f t="shared" si="2"/>
        <v>0</v>
      </c>
      <c r="AE7" s="29">
        <f t="shared" si="2"/>
        <v>0</v>
      </c>
      <c r="AF7" s="29">
        <f t="shared" si="2"/>
        <v>0</v>
      </c>
      <c r="AG7" s="29">
        <f t="shared" si="2"/>
        <v>0</v>
      </c>
      <c r="AH7" s="29">
        <f t="shared" si="2"/>
        <v>0</v>
      </c>
      <c r="AI7" s="61"/>
      <c r="AJ7" s="60"/>
      <c r="AK7" s="24"/>
      <c r="AM7" s="20"/>
    </row>
    <row r="8" spans="1:49" ht="44.25" customHeight="1" x14ac:dyDescent="0.25">
      <c r="A8" s="12"/>
      <c r="B8" s="13" t="s">
        <v>9</v>
      </c>
      <c r="C8" s="14"/>
      <c r="D8" s="13"/>
      <c r="E8" s="14">
        <v>0</v>
      </c>
      <c r="F8" s="14"/>
      <c r="G8" s="14"/>
      <c r="H8" s="14"/>
      <c r="I8" s="14"/>
      <c r="J8" s="14"/>
      <c r="K8" s="14"/>
      <c r="L8" s="14"/>
      <c r="M8" s="14">
        <v>0</v>
      </c>
      <c r="N8" s="14">
        <v>12</v>
      </c>
      <c r="O8" s="14">
        <v>2</v>
      </c>
      <c r="P8" s="15"/>
      <c r="Q8" s="76"/>
      <c r="R8" s="76"/>
      <c r="S8" s="78"/>
      <c r="T8" s="18" t="s">
        <v>44</v>
      </c>
      <c r="U8" s="26">
        <v>213464.45000000004</v>
      </c>
      <c r="V8" s="26">
        <v>210944.69999999998</v>
      </c>
      <c r="W8" s="26">
        <v>128249.4</v>
      </c>
      <c r="X8" s="26">
        <v>219452.2</v>
      </c>
      <c r="Y8" s="26">
        <v>152539.59999999998</v>
      </c>
      <c r="Z8" s="47">
        <f>Z16+Z24+Z32+Z40+Z48+Z56+Z64</f>
        <v>206426.7</v>
      </c>
      <c r="AA8" s="47">
        <f t="shared" ref="AA8:AH8" si="3">AA16+AA24+AA32+AA40+AA48+AA56+AA64</f>
        <v>237087.10000000003</v>
      </c>
      <c r="AB8" s="47">
        <f t="shared" si="3"/>
        <v>227535</v>
      </c>
      <c r="AC8" s="29">
        <f t="shared" si="3"/>
        <v>2035216.55</v>
      </c>
      <c r="AD8" s="29">
        <f t="shared" si="3"/>
        <v>0</v>
      </c>
      <c r="AE8" s="29">
        <f t="shared" si="3"/>
        <v>0</v>
      </c>
      <c r="AF8" s="29">
        <f t="shared" si="3"/>
        <v>0</v>
      </c>
      <c r="AG8" s="29">
        <f t="shared" si="3"/>
        <v>0</v>
      </c>
      <c r="AH8" s="29">
        <f t="shared" si="3"/>
        <v>0</v>
      </c>
      <c r="AI8" s="61"/>
      <c r="AJ8" s="60"/>
      <c r="AK8" s="24"/>
    </row>
    <row r="9" spans="1:49" ht="76.5" customHeight="1" x14ac:dyDescent="0.25">
      <c r="A9" s="12"/>
      <c r="B9" s="13" t="s">
        <v>9</v>
      </c>
      <c r="C9" s="14"/>
      <c r="D9" s="13"/>
      <c r="E9" s="14">
        <v>0</v>
      </c>
      <c r="F9" s="14"/>
      <c r="G9" s="14"/>
      <c r="H9" s="14"/>
      <c r="I9" s="14"/>
      <c r="J9" s="14"/>
      <c r="K9" s="14"/>
      <c r="L9" s="14"/>
      <c r="M9" s="14">
        <v>0</v>
      </c>
      <c r="N9" s="14">
        <v>13</v>
      </c>
      <c r="O9" s="14">
        <v>3</v>
      </c>
      <c r="P9" s="15"/>
      <c r="Q9" s="76"/>
      <c r="R9" s="76"/>
      <c r="S9" s="79"/>
      <c r="T9" s="19" t="s">
        <v>55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47">
        <v>0</v>
      </c>
      <c r="AA9" s="47">
        <v>0</v>
      </c>
      <c r="AB9" s="47">
        <v>0</v>
      </c>
      <c r="AC9" s="1">
        <v>0</v>
      </c>
      <c r="AD9" s="14"/>
      <c r="AE9" s="14"/>
      <c r="AF9" s="14"/>
      <c r="AG9" s="14"/>
      <c r="AH9" s="14"/>
      <c r="AI9" s="61"/>
      <c r="AJ9" s="60"/>
    </row>
    <row r="10" spans="1:49" ht="16.5" customHeight="1" x14ac:dyDescent="0.25">
      <c r="A10" s="12"/>
      <c r="B10" s="13" t="s">
        <v>9</v>
      </c>
      <c r="C10" s="14"/>
      <c r="D10" s="13"/>
      <c r="E10" s="14">
        <v>0</v>
      </c>
      <c r="F10" s="14"/>
      <c r="G10" s="14"/>
      <c r="H10" s="14"/>
      <c r="I10" s="14"/>
      <c r="J10" s="14"/>
      <c r="K10" s="14"/>
      <c r="L10" s="14"/>
      <c r="M10" s="14">
        <v>0</v>
      </c>
      <c r="N10" s="14">
        <v>14</v>
      </c>
      <c r="O10" s="14">
        <v>4</v>
      </c>
      <c r="P10" s="15"/>
      <c r="Q10" s="76"/>
      <c r="R10" s="76"/>
      <c r="S10" s="79" t="s">
        <v>3</v>
      </c>
      <c r="T10" s="79"/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47">
        <f>Z42</f>
        <v>1847.673</v>
      </c>
      <c r="AA10" s="47">
        <f t="shared" ref="AA10:AB10" si="4">AA42</f>
        <v>0</v>
      </c>
      <c r="AB10" s="47">
        <f t="shared" si="4"/>
        <v>0</v>
      </c>
      <c r="AC10" s="1">
        <v>228952</v>
      </c>
      <c r="AD10" s="14"/>
      <c r="AE10" s="14"/>
      <c r="AF10" s="14"/>
      <c r="AG10" s="14"/>
      <c r="AH10" s="14"/>
      <c r="AI10" s="61"/>
      <c r="AJ10" s="60"/>
      <c r="AK10" s="24"/>
    </row>
    <row r="11" spans="1:49" ht="31.5" customHeight="1" x14ac:dyDescent="0.25">
      <c r="A11" s="12"/>
      <c r="B11" s="13" t="s">
        <v>9</v>
      </c>
      <c r="C11" s="14"/>
      <c r="D11" s="13"/>
      <c r="E11" s="14">
        <v>0</v>
      </c>
      <c r="F11" s="14"/>
      <c r="G11" s="14"/>
      <c r="H11" s="14"/>
      <c r="I11" s="14"/>
      <c r="J11" s="14"/>
      <c r="K11" s="14"/>
      <c r="L11" s="14"/>
      <c r="M11" s="14">
        <v>0</v>
      </c>
      <c r="N11" s="14">
        <v>15</v>
      </c>
      <c r="O11" s="14">
        <v>5</v>
      </c>
      <c r="P11" s="15"/>
      <c r="Q11" s="76"/>
      <c r="R11" s="76"/>
      <c r="S11" s="79" t="s">
        <v>2</v>
      </c>
      <c r="T11" s="79"/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47">
        <v>0</v>
      </c>
      <c r="AA11" s="47">
        <v>0</v>
      </c>
      <c r="AB11" s="47">
        <v>0</v>
      </c>
      <c r="AC11" s="1">
        <v>0</v>
      </c>
      <c r="AD11" s="14"/>
      <c r="AE11" s="14"/>
      <c r="AF11" s="14"/>
      <c r="AG11" s="14"/>
      <c r="AH11" s="14"/>
      <c r="AI11" s="61"/>
      <c r="AJ11" s="60"/>
    </row>
    <row r="12" spans="1:49" ht="30.75" customHeight="1" x14ac:dyDescent="0.25">
      <c r="A12" s="12"/>
      <c r="B12" s="13" t="s">
        <v>9</v>
      </c>
      <c r="C12" s="14"/>
      <c r="D12" s="13"/>
      <c r="E12" s="14">
        <v>0</v>
      </c>
      <c r="F12" s="14"/>
      <c r="G12" s="14"/>
      <c r="H12" s="14"/>
      <c r="I12" s="14"/>
      <c r="J12" s="14"/>
      <c r="K12" s="14"/>
      <c r="L12" s="14"/>
      <c r="M12" s="14">
        <v>0</v>
      </c>
      <c r="N12" s="14">
        <v>16</v>
      </c>
      <c r="O12" s="14">
        <v>6</v>
      </c>
      <c r="P12" s="15"/>
      <c r="Q12" s="76"/>
      <c r="R12" s="76"/>
      <c r="S12" s="79" t="s">
        <v>1</v>
      </c>
      <c r="T12" s="79"/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47">
        <v>0</v>
      </c>
      <c r="AA12" s="47">
        <v>0</v>
      </c>
      <c r="AB12" s="47">
        <v>0</v>
      </c>
      <c r="AC12" s="1">
        <v>0</v>
      </c>
      <c r="AD12" s="14"/>
      <c r="AE12" s="14"/>
      <c r="AF12" s="14"/>
      <c r="AG12" s="14"/>
      <c r="AH12" s="14"/>
      <c r="AI12" s="61"/>
      <c r="AJ12" s="60"/>
    </row>
    <row r="13" spans="1:49" ht="13.5" customHeight="1" x14ac:dyDescent="0.25">
      <c r="A13" s="12"/>
      <c r="B13" s="13" t="s">
        <v>9</v>
      </c>
      <c r="C13" s="14"/>
      <c r="D13" s="13"/>
      <c r="E13" s="14">
        <v>0</v>
      </c>
      <c r="F13" s="14"/>
      <c r="G13" s="14"/>
      <c r="H13" s="14"/>
      <c r="I13" s="14"/>
      <c r="J13" s="14"/>
      <c r="K13" s="14"/>
      <c r="L13" s="14"/>
      <c r="M13" s="14">
        <v>0</v>
      </c>
      <c r="N13" s="14">
        <v>17</v>
      </c>
      <c r="O13" s="14">
        <v>7</v>
      </c>
      <c r="P13" s="15"/>
      <c r="Q13" s="80"/>
      <c r="R13" s="80"/>
      <c r="S13" s="79" t="s">
        <v>0</v>
      </c>
      <c r="T13" s="79"/>
      <c r="U13" s="26">
        <v>0</v>
      </c>
      <c r="V13" s="25">
        <v>25790</v>
      </c>
      <c r="W13" s="25">
        <v>31480</v>
      </c>
      <c r="X13" s="25">
        <v>31360</v>
      </c>
      <c r="Y13" s="25">
        <v>28820</v>
      </c>
      <c r="Z13" s="46">
        <v>35240</v>
      </c>
      <c r="AA13" s="46">
        <v>41110</v>
      </c>
      <c r="AB13" s="46">
        <v>37630</v>
      </c>
      <c r="AC13" s="1">
        <v>0</v>
      </c>
      <c r="AD13" s="14"/>
      <c r="AE13" s="14"/>
      <c r="AF13" s="14"/>
      <c r="AG13" s="14"/>
      <c r="AH13" s="14"/>
      <c r="AI13" s="61"/>
      <c r="AJ13" s="60"/>
      <c r="AK13" s="24"/>
    </row>
    <row r="14" spans="1:49" s="50" customFormat="1" ht="13.5" customHeight="1" x14ac:dyDescent="0.25">
      <c r="A14" s="51"/>
      <c r="B14" s="52" t="s">
        <v>9</v>
      </c>
      <c r="C14" s="53">
        <v>1</v>
      </c>
      <c r="D14" s="52" t="s">
        <v>20</v>
      </c>
      <c r="E14" s="53">
        <v>0</v>
      </c>
      <c r="F14" s="53"/>
      <c r="G14" s="53"/>
      <c r="H14" s="53"/>
      <c r="I14" s="53"/>
      <c r="J14" s="53"/>
      <c r="K14" s="53"/>
      <c r="L14" s="53"/>
      <c r="M14" s="53">
        <v>0</v>
      </c>
      <c r="N14" s="53">
        <v>30</v>
      </c>
      <c r="O14" s="53"/>
      <c r="P14" s="54"/>
      <c r="Q14" s="78" t="s">
        <v>7</v>
      </c>
      <c r="R14" s="78" t="s">
        <v>60</v>
      </c>
      <c r="S14" s="81" t="s">
        <v>53</v>
      </c>
      <c r="T14" s="81"/>
      <c r="U14" s="46">
        <v>391756.32999999996</v>
      </c>
      <c r="V14" s="46">
        <v>312681.16000000003</v>
      </c>
      <c r="W14" s="46">
        <v>315614.40000000002</v>
      </c>
      <c r="X14" s="46">
        <v>347986.6</v>
      </c>
      <c r="Y14" s="46">
        <v>277052.90000000002</v>
      </c>
      <c r="Z14" s="46">
        <f>Z16+Z17+Z18+Z19+Z20+Z21+Z15</f>
        <v>490030.9</v>
      </c>
      <c r="AA14" s="46">
        <f t="shared" ref="AA14:AB14" si="5">AA16+AA17+AA18+AA19+AA20+AA21+AA15</f>
        <v>194955.7</v>
      </c>
      <c r="AB14" s="46">
        <f t="shared" si="5"/>
        <v>178107.4</v>
      </c>
      <c r="AC14" s="55">
        <v>2946522.29</v>
      </c>
      <c r="AD14" s="53"/>
      <c r="AE14" s="53"/>
      <c r="AF14" s="53"/>
      <c r="AG14" s="53"/>
      <c r="AH14" s="53"/>
      <c r="AI14" s="62"/>
      <c r="AJ14" s="63"/>
    </row>
    <row r="15" spans="1:49" s="50" customFormat="1" ht="48" customHeight="1" x14ac:dyDescent="0.25">
      <c r="A15" s="51"/>
      <c r="B15" s="52" t="s">
        <v>9</v>
      </c>
      <c r="C15" s="53">
        <v>1</v>
      </c>
      <c r="D15" s="52" t="s">
        <v>20</v>
      </c>
      <c r="E15" s="53">
        <v>0</v>
      </c>
      <c r="F15" s="53"/>
      <c r="G15" s="53"/>
      <c r="H15" s="53"/>
      <c r="I15" s="53"/>
      <c r="J15" s="53"/>
      <c r="K15" s="53"/>
      <c r="L15" s="53"/>
      <c r="M15" s="53">
        <v>0</v>
      </c>
      <c r="N15" s="53">
        <v>31</v>
      </c>
      <c r="O15" s="53">
        <v>1</v>
      </c>
      <c r="P15" s="54"/>
      <c r="Q15" s="78"/>
      <c r="R15" s="78"/>
      <c r="S15" s="78" t="s">
        <v>4</v>
      </c>
      <c r="T15" s="57" t="s">
        <v>54</v>
      </c>
      <c r="U15" s="47">
        <v>263804.73</v>
      </c>
      <c r="V15" s="47">
        <v>207800.90000000002</v>
      </c>
      <c r="W15" s="47">
        <v>229732</v>
      </c>
      <c r="X15" s="47">
        <v>226525.4</v>
      </c>
      <c r="Y15" s="47">
        <v>195578.4</v>
      </c>
      <c r="Z15" s="47">
        <v>408532.9</v>
      </c>
      <c r="AA15" s="47">
        <v>112334.5</v>
      </c>
      <c r="AB15" s="47">
        <v>101742.39999999999</v>
      </c>
      <c r="AC15" s="55">
        <v>1986092.23</v>
      </c>
      <c r="AD15" s="53"/>
      <c r="AE15" s="53"/>
      <c r="AF15" s="53"/>
      <c r="AG15" s="53"/>
      <c r="AH15" s="53"/>
      <c r="AI15" s="62"/>
      <c r="AJ15" s="63"/>
    </row>
    <row r="16" spans="1:49" s="50" customFormat="1" ht="45.75" customHeight="1" x14ac:dyDescent="0.25">
      <c r="A16" s="51"/>
      <c r="B16" s="52" t="s">
        <v>9</v>
      </c>
      <c r="C16" s="53">
        <v>1</v>
      </c>
      <c r="D16" s="52" t="s">
        <v>20</v>
      </c>
      <c r="E16" s="53">
        <v>0</v>
      </c>
      <c r="F16" s="53"/>
      <c r="G16" s="53"/>
      <c r="H16" s="53"/>
      <c r="I16" s="53"/>
      <c r="J16" s="53"/>
      <c r="K16" s="53"/>
      <c r="L16" s="53"/>
      <c r="M16" s="53">
        <v>0</v>
      </c>
      <c r="N16" s="53">
        <v>32</v>
      </c>
      <c r="O16" s="53">
        <v>2</v>
      </c>
      <c r="P16" s="54"/>
      <c r="Q16" s="78"/>
      <c r="R16" s="78"/>
      <c r="S16" s="78"/>
      <c r="T16" s="58" t="s">
        <v>44</v>
      </c>
      <c r="U16" s="47">
        <v>127951.59999999999</v>
      </c>
      <c r="V16" s="47">
        <v>104880.26000000001</v>
      </c>
      <c r="W16" s="47">
        <v>85882.4</v>
      </c>
      <c r="X16" s="47">
        <v>121461.2</v>
      </c>
      <c r="Y16" s="47">
        <v>81474.5</v>
      </c>
      <c r="Z16" s="47">
        <v>81498</v>
      </c>
      <c r="AA16" s="47">
        <v>82621.2</v>
      </c>
      <c r="AB16" s="47">
        <v>76365</v>
      </c>
      <c r="AC16" s="55">
        <v>960430.06</v>
      </c>
      <c r="AD16" s="53"/>
      <c r="AE16" s="53"/>
      <c r="AF16" s="53"/>
      <c r="AG16" s="53"/>
      <c r="AH16" s="53"/>
      <c r="AI16" s="56"/>
    </row>
    <row r="17" spans="1:35" ht="78.75" customHeight="1" x14ac:dyDescent="0.25">
      <c r="A17" s="12"/>
      <c r="B17" s="13" t="s">
        <v>9</v>
      </c>
      <c r="C17" s="14">
        <v>1</v>
      </c>
      <c r="D17" s="13" t="s">
        <v>20</v>
      </c>
      <c r="E17" s="14">
        <v>0</v>
      </c>
      <c r="F17" s="14"/>
      <c r="G17" s="14"/>
      <c r="H17" s="14"/>
      <c r="I17" s="14"/>
      <c r="J17" s="14"/>
      <c r="K17" s="14"/>
      <c r="L17" s="14"/>
      <c r="M17" s="14">
        <v>0</v>
      </c>
      <c r="N17" s="14">
        <v>33</v>
      </c>
      <c r="O17" s="14">
        <v>3</v>
      </c>
      <c r="P17" s="15"/>
      <c r="Q17" s="78"/>
      <c r="R17" s="78"/>
      <c r="S17" s="78"/>
      <c r="T17" s="69" t="s">
        <v>55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47">
        <v>0</v>
      </c>
      <c r="AA17" s="47">
        <v>0</v>
      </c>
      <c r="AB17" s="47">
        <v>0</v>
      </c>
      <c r="AC17" s="1">
        <v>0</v>
      </c>
      <c r="AD17" s="14"/>
      <c r="AE17" s="14"/>
      <c r="AF17" s="14"/>
      <c r="AG17" s="14"/>
      <c r="AH17" s="14"/>
      <c r="AI17" s="16"/>
    </row>
    <row r="18" spans="1:35" ht="16.5" customHeight="1" x14ac:dyDescent="0.25">
      <c r="A18" s="12"/>
      <c r="B18" s="13" t="s">
        <v>9</v>
      </c>
      <c r="C18" s="14">
        <v>1</v>
      </c>
      <c r="D18" s="13" t="s">
        <v>20</v>
      </c>
      <c r="E18" s="14">
        <v>0</v>
      </c>
      <c r="F18" s="14"/>
      <c r="G18" s="14"/>
      <c r="H18" s="14"/>
      <c r="I18" s="14"/>
      <c r="J18" s="14"/>
      <c r="K18" s="14"/>
      <c r="L18" s="14"/>
      <c r="M18" s="14">
        <v>0</v>
      </c>
      <c r="N18" s="14">
        <v>34</v>
      </c>
      <c r="O18" s="14">
        <v>4</v>
      </c>
      <c r="P18" s="15"/>
      <c r="Q18" s="78"/>
      <c r="R18" s="78"/>
      <c r="S18" s="79" t="s">
        <v>3</v>
      </c>
      <c r="T18" s="79"/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47">
        <v>0</v>
      </c>
      <c r="AA18" s="47">
        <v>0</v>
      </c>
      <c r="AB18" s="47">
        <v>0</v>
      </c>
      <c r="AC18" s="1">
        <v>0</v>
      </c>
      <c r="AD18" s="14"/>
      <c r="AE18" s="14"/>
      <c r="AF18" s="14"/>
      <c r="AG18" s="14"/>
      <c r="AH18" s="14"/>
      <c r="AI18" s="16"/>
    </row>
    <row r="19" spans="1:35" ht="27.75" customHeight="1" x14ac:dyDescent="0.25">
      <c r="A19" s="12"/>
      <c r="B19" s="13" t="s">
        <v>9</v>
      </c>
      <c r="C19" s="14">
        <v>1</v>
      </c>
      <c r="D19" s="13" t="s">
        <v>20</v>
      </c>
      <c r="E19" s="14">
        <v>0</v>
      </c>
      <c r="F19" s="14"/>
      <c r="G19" s="14"/>
      <c r="H19" s="14"/>
      <c r="I19" s="14"/>
      <c r="J19" s="14"/>
      <c r="K19" s="14"/>
      <c r="L19" s="14"/>
      <c r="M19" s="14">
        <v>0</v>
      </c>
      <c r="N19" s="14">
        <v>35</v>
      </c>
      <c r="O19" s="14">
        <v>5</v>
      </c>
      <c r="P19" s="15"/>
      <c r="Q19" s="78"/>
      <c r="R19" s="78"/>
      <c r="S19" s="79" t="s">
        <v>2</v>
      </c>
      <c r="T19" s="79"/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47">
        <v>0</v>
      </c>
      <c r="AA19" s="47">
        <v>0</v>
      </c>
      <c r="AB19" s="47">
        <v>0</v>
      </c>
      <c r="AC19" s="1">
        <v>0</v>
      </c>
      <c r="AD19" s="14"/>
      <c r="AE19" s="14"/>
      <c r="AF19" s="14"/>
      <c r="AG19" s="14"/>
      <c r="AH19" s="14"/>
      <c r="AI19" s="16"/>
    </row>
    <row r="20" spans="1:35" ht="29.25" customHeight="1" x14ac:dyDescent="0.25">
      <c r="A20" s="12"/>
      <c r="B20" s="13" t="s">
        <v>9</v>
      </c>
      <c r="C20" s="14">
        <v>1</v>
      </c>
      <c r="D20" s="13" t="s">
        <v>20</v>
      </c>
      <c r="E20" s="14">
        <v>0</v>
      </c>
      <c r="F20" s="14"/>
      <c r="G20" s="14"/>
      <c r="H20" s="14"/>
      <c r="I20" s="14"/>
      <c r="J20" s="14"/>
      <c r="K20" s="14"/>
      <c r="L20" s="14"/>
      <c r="M20" s="14">
        <v>0</v>
      </c>
      <c r="N20" s="14">
        <v>36</v>
      </c>
      <c r="O20" s="14">
        <v>6</v>
      </c>
      <c r="P20" s="15"/>
      <c r="Q20" s="78"/>
      <c r="R20" s="78"/>
      <c r="S20" s="79" t="s">
        <v>1</v>
      </c>
      <c r="T20" s="79"/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47">
        <v>0</v>
      </c>
      <c r="AA20" s="47">
        <v>0</v>
      </c>
      <c r="AB20" s="47">
        <v>0</v>
      </c>
      <c r="AC20" s="1">
        <v>0</v>
      </c>
      <c r="AD20" s="14"/>
      <c r="AE20" s="14"/>
      <c r="AF20" s="14"/>
      <c r="AG20" s="14"/>
      <c r="AH20" s="14"/>
      <c r="AI20" s="16"/>
    </row>
    <row r="21" spans="1:35" ht="18" customHeight="1" x14ac:dyDescent="0.25">
      <c r="A21" s="12"/>
      <c r="B21" s="13" t="s">
        <v>9</v>
      </c>
      <c r="C21" s="14">
        <v>1</v>
      </c>
      <c r="D21" s="13" t="s">
        <v>20</v>
      </c>
      <c r="E21" s="14">
        <v>0</v>
      </c>
      <c r="F21" s="14"/>
      <c r="G21" s="14"/>
      <c r="H21" s="14"/>
      <c r="I21" s="14"/>
      <c r="J21" s="14"/>
      <c r="K21" s="14"/>
      <c r="L21" s="14"/>
      <c r="M21" s="14">
        <v>0</v>
      </c>
      <c r="N21" s="14">
        <v>37</v>
      </c>
      <c r="O21" s="14">
        <v>7</v>
      </c>
      <c r="P21" s="15"/>
      <c r="Q21" s="78"/>
      <c r="R21" s="78"/>
      <c r="S21" s="78" t="s">
        <v>0</v>
      </c>
      <c r="T21" s="78"/>
      <c r="U21" s="25"/>
      <c r="V21" s="25"/>
      <c r="W21" s="25"/>
      <c r="X21" s="25"/>
      <c r="Y21" s="25"/>
      <c r="Z21" s="46"/>
      <c r="AA21" s="46"/>
      <c r="AB21" s="46"/>
      <c r="AC21" s="1">
        <v>0</v>
      </c>
      <c r="AD21" s="14"/>
      <c r="AE21" s="14"/>
      <c r="AF21" s="14"/>
      <c r="AG21" s="14"/>
      <c r="AH21" s="14"/>
      <c r="AI21" s="16"/>
    </row>
    <row r="22" spans="1:35" s="50" customFormat="1" ht="13.5" customHeight="1" x14ac:dyDescent="0.25">
      <c r="A22" s="51"/>
      <c r="B22" s="52" t="s">
        <v>9</v>
      </c>
      <c r="C22" s="53">
        <v>2</v>
      </c>
      <c r="D22" s="52" t="s">
        <v>19</v>
      </c>
      <c r="E22" s="53">
        <v>0</v>
      </c>
      <c r="F22" s="53"/>
      <c r="G22" s="53"/>
      <c r="H22" s="53"/>
      <c r="I22" s="53"/>
      <c r="J22" s="53"/>
      <c r="K22" s="53"/>
      <c r="L22" s="53"/>
      <c r="M22" s="53">
        <v>0</v>
      </c>
      <c r="N22" s="53">
        <v>30</v>
      </c>
      <c r="O22" s="53"/>
      <c r="P22" s="54"/>
      <c r="Q22" s="76" t="s">
        <v>6</v>
      </c>
      <c r="R22" s="76" t="s">
        <v>59</v>
      </c>
      <c r="S22" s="81" t="s">
        <v>53</v>
      </c>
      <c r="T22" s="81"/>
      <c r="U22" s="46">
        <v>45114.58</v>
      </c>
      <c r="V22" s="46">
        <v>39303.5</v>
      </c>
      <c r="W22" s="46">
        <v>44284.5</v>
      </c>
      <c r="X22" s="46">
        <v>41286</v>
      </c>
      <c r="Y22" s="46">
        <v>41734.199999999997</v>
      </c>
      <c r="Z22" s="46">
        <f>Z24+Z25+Z26+Z27+Z28+Z29+Z23</f>
        <v>42500.2</v>
      </c>
      <c r="AA22" s="46">
        <f t="shared" ref="AA22:AB22" si="6">AA24+AA25+AA26+AA27+AA28+AA29+AA23</f>
        <v>26520.799999999999</v>
      </c>
      <c r="AB22" s="46">
        <f t="shared" si="6"/>
        <v>26173</v>
      </c>
      <c r="AC22" s="55">
        <v>406030.08000000002</v>
      </c>
      <c r="AD22" s="53"/>
      <c r="AE22" s="53"/>
      <c r="AF22" s="53"/>
      <c r="AG22" s="53"/>
      <c r="AH22" s="53"/>
      <c r="AI22" s="56"/>
    </row>
    <row r="23" spans="1:35" s="50" customFormat="1" ht="48" customHeight="1" x14ac:dyDescent="0.25">
      <c r="A23" s="51"/>
      <c r="B23" s="52" t="s">
        <v>9</v>
      </c>
      <c r="C23" s="53">
        <v>2</v>
      </c>
      <c r="D23" s="52" t="s">
        <v>19</v>
      </c>
      <c r="E23" s="53">
        <v>0</v>
      </c>
      <c r="F23" s="53"/>
      <c r="G23" s="53"/>
      <c r="H23" s="53"/>
      <c r="I23" s="53"/>
      <c r="J23" s="53"/>
      <c r="K23" s="53"/>
      <c r="L23" s="53"/>
      <c r="M23" s="53">
        <v>0</v>
      </c>
      <c r="N23" s="53">
        <v>31</v>
      </c>
      <c r="O23" s="53">
        <v>1</v>
      </c>
      <c r="P23" s="54"/>
      <c r="Q23" s="76"/>
      <c r="R23" s="76"/>
      <c r="S23" s="81" t="s">
        <v>4</v>
      </c>
      <c r="T23" s="57" t="s">
        <v>54</v>
      </c>
      <c r="U23" s="47">
        <v>10546.47</v>
      </c>
      <c r="V23" s="47">
        <v>12430.2</v>
      </c>
      <c r="W23" s="47">
        <v>16530</v>
      </c>
      <c r="X23" s="47">
        <v>16985</v>
      </c>
      <c r="Y23" s="47">
        <v>16229</v>
      </c>
      <c r="Z23" s="47">
        <v>22506.5</v>
      </c>
      <c r="AA23" s="47">
        <v>6560.8</v>
      </c>
      <c r="AB23" s="47">
        <v>6213</v>
      </c>
      <c r="AC23" s="55">
        <v>161221.68</v>
      </c>
      <c r="AD23" s="53"/>
      <c r="AE23" s="53"/>
      <c r="AF23" s="53"/>
      <c r="AG23" s="53"/>
      <c r="AH23" s="53"/>
      <c r="AI23" s="56"/>
    </row>
    <row r="24" spans="1:35" s="50" customFormat="1" ht="47.25" customHeight="1" x14ac:dyDescent="0.25">
      <c r="A24" s="51"/>
      <c r="B24" s="52" t="s">
        <v>9</v>
      </c>
      <c r="C24" s="53">
        <v>2</v>
      </c>
      <c r="D24" s="52" t="s">
        <v>19</v>
      </c>
      <c r="E24" s="53">
        <v>0</v>
      </c>
      <c r="F24" s="53"/>
      <c r="G24" s="53"/>
      <c r="H24" s="53"/>
      <c r="I24" s="53"/>
      <c r="J24" s="53"/>
      <c r="K24" s="53"/>
      <c r="L24" s="53"/>
      <c r="M24" s="53">
        <v>0</v>
      </c>
      <c r="N24" s="53">
        <v>32</v>
      </c>
      <c r="O24" s="53">
        <v>2</v>
      </c>
      <c r="P24" s="54"/>
      <c r="Q24" s="76"/>
      <c r="R24" s="76"/>
      <c r="S24" s="81"/>
      <c r="T24" s="58" t="s">
        <v>44</v>
      </c>
      <c r="U24" s="47">
        <v>34568.100000000006</v>
      </c>
      <c r="V24" s="47">
        <v>26873.3</v>
      </c>
      <c r="W24" s="47">
        <v>27754.5</v>
      </c>
      <c r="X24" s="47">
        <v>24301</v>
      </c>
      <c r="Y24" s="47">
        <v>25505.200000000001</v>
      </c>
      <c r="Z24" s="47">
        <v>19993.7</v>
      </c>
      <c r="AA24" s="47">
        <v>19960</v>
      </c>
      <c r="AB24" s="47">
        <v>19960</v>
      </c>
      <c r="AC24" s="55">
        <v>244808.4</v>
      </c>
      <c r="AD24" s="53"/>
      <c r="AE24" s="53"/>
      <c r="AF24" s="53"/>
      <c r="AG24" s="53"/>
      <c r="AH24" s="53"/>
      <c r="AI24" s="56"/>
    </row>
    <row r="25" spans="1:35" s="50" customFormat="1" ht="78" customHeight="1" x14ac:dyDescent="0.25">
      <c r="A25" s="51"/>
      <c r="B25" s="52" t="s">
        <v>9</v>
      </c>
      <c r="C25" s="53">
        <v>2</v>
      </c>
      <c r="D25" s="52" t="s">
        <v>19</v>
      </c>
      <c r="E25" s="53">
        <v>0</v>
      </c>
      <c r="F25" s="53"/>
      <c r="G25" s="53"/>
      <c r="H25" s="53"/>
      <c r="I25" s="53"/>
      <c r="J25" s="53"/>
      <c r="K25" s="53"/>
      <c r="L25" s="53"/>
      <c r="M25" s="53">
        <v>0</v>
      </c>
      <c r="N25" s="53">
        <v>33</v>
      </c>
      <c r="O25" s="53">
        <v>3</v>
      </c>
      <c r="P25" s="54"/>
      <c r="Q25" s="76"/>
      <c r="R25" s="76"/>
      <c r="S25" s="81"/>
      <c r="T25" s="70" t="s">
        <v>55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55">
        <v>0</v>
      </c>
      <c r="AD25" s="53"/>
      <c r="AE25" s="53"/>
      <c r="AF25" s="53"/>
      <c r="AG25" s="53"/>
      <c r="AH25" s="53"/>
      <c r="AI25" s="56"/>
    </row>
    <row r="26" spans="1:35" ht="13.5" customHeight="1" x14ac:dyDescent="0.25">
      <c r="A26" s="12"/>
      <c r="B26" s="13" t="s">
        <v>9</v>
      </c>
      <c r="C26" s="14">
        <v>2</v>
      </c>
      <c r="D26" s="13" t="s">
        <v>19</v>
      </c>
      <c r="E26" s="14">
        <v>0</v>
      </c>
      <c r="F26" s="14"/>
      <c r="G26" s="14"/>
      <c r="H26" s="14"/>
      <c r="I26" s="14"/>
      <c r="J26" s="14"/>
      <c r="K26" s="14"/>
      <c r="L26" s="14"/>
      <c r="M26" s="14">
        <v>0</v>
      </c>
      <c r="N26" s="14">
        <v>34</v>
      </c>
      <c r="O26" s="14">
        <v>4</v>
      </c>
      <c r="P26" s="15"/>
      <c r="Q26" s="76"/>
      <c r="R26" s="76"/>
      <c r="S26" s="79" t="s">
        <v>3</v>
      </c>
      <c r="T26" s="79"/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47">
        <v>0</v>
      </c>
      <c r="AA26" s="47">
        <v>0</v>
      </c>
      <c r="AB26" s="47">
        <v>0</v>
      </c>
      <c r="AC26" s="1">
        <v>0</v>
      </c>
      <c r="AD26" s="14"/>
      <c r="AE26" s="14"/>
      <c r="AF26" s="14"/>
      <c r="AG26" s="14"/>
      <c r="AH26" s="14"/>
      <c r="AI26" s="16"/>
    </row>
    <row r="27" spans="1:35" ht="29.25" customHeight="1" x14ac:dyDescent="0.25">
      <c r="A27" s="12"/>
      <c r="B27" s="13" t="s">
        <v>9</v>
      </c>
      <c r="C27" s="14">
        <v>2</v>
      </c>
      <c r="D27" s="13" t="s">
        <v>19</v>
      </c>
      <c r="E27" s="14">
        <v>0</v>
      </c>
      <c r="F27" s="14"/>
      <c r="G27" s="14"/>
      <c r="H27" s="14"/>
      <c r="I27" s="14"/>
      <c r="J27" s="14"/>
      <c r="K27" s="14"/>
      <c r="L27" s="14"/>
      <c r="M27" s="14">
        <v>0</v>
      </c>
      <c r="N27" s="14">
        <v>35</v>
      </c>
      <c r="O27" s="14">
        <v>5</v>
      </c>
      <c r="P27" s="15"/>
      <c r="Q27" s="76"/>
      <c r="R27" s="76"/>
      <c r="S27" s="79" t="s">
        <v>2</v>
      </c>
      <c r="T27" s="79"/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47">
        <v>0</v>
      </c>
      <c r="AA27" s="47">
        <v>0</v>
      </c>
      <c r="AB27" s="47">
        <v>0</v>
      </c>
      <c r="AC27" s="1">
        <v>0</v>
      </c>
      <c r="AD27" s="14"/>
      <c r="AE27" s="14"/>
      <c r="AF27" s="14"/>
      <c r="AG27" s="14"/>
      <c r="AH27" s="14"/>
      <c r="AI27" s="16"/>
    </row>
    <row r="28" spans="1:35" ht="31.5" customHeight="1" x14ac:dyDescent="0.25">
      <c r="A28" s="12"/>
      <c r="B28" s="13" t="s">
        <v>9</v>
      </c>
      <c r="C28" s="14">
        <v>2</v>
      </c>
      <c r="D28" s="13" t="s">
        <v>19</v>
      </c>
      <c r="E28" s="14">
        <v>0</v>
      </c>
      <c r="F28" s="14"/>
      <c r="G28" s="14"/>
      <c r="H28" s="14"/>
      <c r="I28" s="14"/>
      <c r="J28" s="14"/>
      <c r="K28" s="14"/>
      <c r="L28" s="14"/>
      <c r="M28" s="14">
        <v>0</v>
      </c>
      <c r="N28" s="14">
        <v>36</v>
      </c>
      <c r="O28" s="14">
        <v>6</v>
      </c>
      <c r="P28" s="15"/>
      <c r="Q28" s="76"/>
      <c r="R28" s="76"/>
      <c r="S28" s="79" t="s">
        <v>1</v>
      </c>
      <c r="T28" s="79"/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47">
        <v>0</v>
      </c>
      <c r="AA28" s="47">
        <v>0</v>
      </c>
      <c r="AB28" s="47">
        <v>0</v>
      </c>
      <c r="AC28" s="1">
        <v>0</v>
      </c>
      <c r="AD28" s="14"/>
      <c r="AE28" s="14"/>
      <c r="AF28" s="14"/>
      <c r="AG28" s="14"/>
      <c r="AH28" s="14"/>
      <c r="AI28" s="16"/>
    </row>
    <row r="29" spans="1:35" ht="13.5" customHeight="1" x14ac:dyDescent="0.25">
      <c r="A29" s="12"/>
      <c r="B29" s="13" t="s">
        <v>9</v>
      </c>
      <c r="C29" s="14">
        <v>2</v>
      </c>
      <c r="D29" s="13" t="s">
        <v>19</v>
      </c>
      <c r="E29" s="14">
        <v>0</v>
      </c>
      <c r="F29" s="14"/>
      <c r="G29" s="14"/>
      <c r="H29" s="14"/>
      <c r="I29" s="14"/>
      <c r="J29" s="14"/>
      <c r="K29" s="14"/>
      <c r="L29" s="14"/>
      <c r="M29" s="14">
        <v>0</v>
      </c>
      <c r="N29" s="14">
        <v>37</v>
      </c>
      <c r="O29" s="14">
        <v>7</v>
      </c>
      <c r="P29" s="15"/>
      <c r="Q29" s="80"/>
      <c r="R29" s="80"/>
      <c r="S29" s="79" t="s">
        <v>0</v>
      </c>
      <c r="T29" s="79"/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47">
        <v>0</v>
      </c>
      <c r="AA29" s="47">
        <v>0</v>
      </c>
      <c r="AB29" s="47">
        <v>0</v>
      </c>
      <c r="AC29" s="1">
        <v>0</v>
      </c>
      <c r="AD29" s="14"/>
      <c r="AE29" s="14"/>
      <c r="AF29" s="14"/>
      <c r="AG29" s="14"/>
      <c r="AH29" s="14"/>
      <c r="AI29" s="16"/>
    </row>
    <row r="30" spans="1:35" ht="13.5" customHeight="1" x14ac:dyDescent="0.25">
      <c r="A30" s="12"/>
      <c r="B30" s="13" t="s">
        <v>9</v>
      </c>
      <c r="C30" s="14">
        <v>3</v>
      </c>
      <c r="D30" s="13" t="s">
        <v>18</v>
      </c>
      <c r="E30" s="14">
        <v>0</v>
      </c>
      <c r="F30" s="14"/>
      <c r="G30" s="14"/>
      <c r="H30" s="14"/>
      <c r="I30" s="14"/>
      <c r="J30" s="14"/>
      <c r="K30" s="14"/>
      <c r="L30" s="14"/>
      <c r="M30" s="14">
        <v>0</v>
      </c>
      <c r="N30" s="14">
        <v>30</v>
      </c>
      <c r="O30" s="14"/>
      <c r="P30" s="15"/>
      <c r="Q30" s="76" t="s">
        <v>5</v>
      </c>
      <c r="R30" s="76" t="s">
        <v>58</v>
      </c>
      <c r="S30" s="78" t="s">
        <v>53</v>
      </c>
      <c r="T30" s="78"/>
      <c r="U30" s="25">
        <v>11336.119999999999</v>
      </c>
      <c r="V30" s="25">
        <v>4328.3999999999996</v>
      </c>
      <c r="W30" s="25">
        <v>17329.3</v>
      </c>
      <c r="X30" s="25">
        <v>15577</v>
      </c>
      <c r="Y30" s="25">
        <v>26496</v>
      </c>
      <c r="Z30" s="46">
        <f>Z32+Z33+Z34+Z35+Z36+Z37+Z31</f>
        <v>54859.5</v>
      </c>
      <c r="AA30" s="46">
        <f t="shared" ref="AA30:AB30" si="7">AA32+AA33+AA34+AA35+AA36+AA37+AA31</f>
        <v>44414.9</v>
      </c>
      <c r="AB30" s="46">
        <f t="shared" si="7"/>
        <v>44165.1</v>
      </c>
      <c r="AC30" s="1">
        <v>146774.82</v>
      </c>
      <c r="AD30" s="14"/>
      <c r="AE30" s="14"/>
      <c r="AF30" s="14"/>
      <c r="AG30" s="14"/>
      <c r="AH30" s="14"/>
      <c r="AI30" s="16"/>
    </row>
    <row r="31" spans="1:35" s="36" customFormat="1" ht="49.5" customHeight="1" x14ac:dyDescent="0.25">
      <c r="A31" s="30"/>
      <c r="B31" s="31" t="s">
        <v>9</v>
      </c>
      <c r="C31" s="32">
        <v>3</v>
      </c>
      <c r="D31" s="31" t="s">
        <v>18</v>
      </c>
      <c r="E31" s="32">
        <v>0</v>
      </c>
      <c r="F31" s="32"/>
      <c r="G31" s="32"/>
      <c r="H31" s="32"/>
      <c r="I31" s="32"/>
      <c r="J31" s="32"/>
      <c r="K31" s="32"/>
      <c r="L31" s="32"/>
      <c r="M31" s="32">
        <v>0</v>
      </c>
      <c r="N31" s="32">
        <v>31</v>
      </c>
      <c r="O31" s="32">
        <v>1</v>
      </c>
      <c r="P31" s="33"/>
      <c r="Q31" s="76"/>
      <c r="R31" s="76"/>
      <c r="S31" s="77" t="s">
        <v>4</v>
      </c>
      <c r="T31" s="57" t="s">
        <v>54</v>
      </c>
      <c r="U31" s="47">
        <v>5789.67</v>
      </c>
      <c r="V31" s="47">
        <v>3974.9</v>
      </c>
      <c r="W31" s="47">
        <v>8239</v>
      </c>
      <c r="X31" s="47">
        <v>6864</v>
      </c>
      <c r="Y31" s="47">
        <v>6896</v>
      </c>
      <c r="Z31" s="47">
        <v>18133.599999999999</v>
      </c>
      <c r="AA31" s="47">
        <v>7689</v>
      </c>
      <c r="AB31" s="47">
        <v>7439.2</v>
      </c>
      <c r="AC31" s="34">
        <v>81671.570000000007</v>
      </c>
      <c r="AD31" s="32"/>
      <c r="AE31" s="32"/>
      <c r="AF31" s="32"/>
      <c r="AG31" s="32"/>
      <c r="AH31" s="32"/>
      <c r="AI31" s="35"/>
    </row>
    <row r="32" spans="1:35" s="43" customFormat="1" ht="47.25" customHeight="1" x14ac:dyDescent="0.25">
      <c r="A32" s="37"/>
      <c r="B32" s="38" t="s">
        <v>9</v>
      </c>
      <c r="C32" s="39">
        <v>3</v>
      </c>
      <c r="D32" s="38" t="s">
        <v>18</v>
      </c>
      <c r="E32" s="39">
        <v>0</v>
      </c>
      <c r="F32" s="39"/>
      <c r="G32" s="39"/>
      <c r="H32" s="39"/>
      <c r="I32" s="39"/>
      <c r="J32" s="39"/>
      <c r="K32" s="39"/>
      <c r="L32" s="39"/>
      <c r="M32" s="39">
        <v>0</v>
      </c>
      <c r="N32" s="39">
        <v>32</v>
      </c>
      <c r="O32" s="39">
        <v>2</v>
      </c>
      <c r="P32" s="40"/>
      <c r="Q32" s="76"/>
      <c r="R32" s="76"/>
      <c r="S32" s="78"/>
      <c r="T32" s="58" t="s">
        <v>44</v>
      </c>
      <c r="U32" s="47">
        <v>5546.45</v>
      </c>
      <c r="V32" s="47">
        <v>353.5</v>
      </c>
      <c r="W32" s="47">
        <v>9090.2999999999993</v>
      </c>
      <c r="X32" s="47">
        <v>8713</v>
      </c>
      <c r="Y32" s="47">
        <v>19600</v>
      </c>
      <c r="Z32" s="47">
        <v>36725.9</v>
      </c>
      <c r="AA32" s="47">
        <v>36725.9</v>
      </c>
      <c r="AB32" s="47">
        <v>36725.9</v>
      </c>
      <c r="AC32" s="41">
        <v>65103.25</v>
      </c>
      <c r="AD32" s="39"/>
      <c r="AE32" s="39"/>
      <c r="AF32" s="39"/>
      <c r="AG32" s="39"/>
      <c r="AH32" s="39"/>
      <c r="AI32" s="42"/>
    </row>
    <row r="33" spans="1:35" ht="78" customHeight="1" x14ac:dyDescent="0.25">
      <c r="A33" s="12"/>
      <c r="B33" s="13" t="s">
        <v>9</v>
      </c>
      <c r="C33" s="14">
        <v>3</v>
      </c>
      <c r="D33" s="13" t="s">
        <v>18</v>
      </c>
      <c r="E33" s="14">
        <v>0</v>
      </c>
      <c r="F33" s="14"/>
      <c r="G33" s="14"/>
      <c r="H33" s="14"/>
      <c r="I33" s="14"/>
      <c r="J33" s="14"/>
      <c r="K33" s="14"/>
      <c r="L33" s="14"/>
      <c r="M33" s="14">
        <v>0</v>
      </c>
      <c r="N33" s="14">
        <v>33</v>
      </c>
      <c r="O33" s="14">
        <v>3</v>
      </c>
      <c r="P33" s="15"/>
      <c r="Q33" s="76"/>
      <c r="R33" s="76"/>
      <c r="S33" s="79"/>
      <c r="T33" s="19" t="s">
        <v>55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47">
        <v>0</v>
      </c>
      <c r="AA33" s="47">
        <v>0</v>
      </c>
      <c r="AB33" s="47">
        <v>0</v>
      </c>
      <c r="AC33" s="1">
        <v>0</v>
      </c>
      <c r="AD33" s="14"/>
      <c r="AE33" s="14"/>
      <c r="AF33" s="14"/>
      <c r="AG33" s="14"/>
      <c r="AH33" s="14"/>
      <c r="AI33" s="16"/>
    </row>
    <row r="34" spans="1:35" ht="16.5" customHeight="1" x14ac:dyDescent="0.25">
      <c r="A34" s="12"/>
      <c r="B34" s="13" t="s">
        <v>9</v>
      </c>
      <c r="C34" s="14">
        <v>3</v>
      </c>
      <c r="D34" s="13" t="s">
        <v>18</v>
      </c>
      <c r="E34" s="14">
        <v>0</v>
      </c>
      <c r="F34" s="14"/>
      <c r="G34" s="14"/>
      <c r="H34" s="14"/>
      <c r="I34" s="14"/>
      <c r="J34" s="14"/>
      <c r="K34" s="14"/>
      <c r="L34" s="14"/>
      <c r="M34" s="14">
        <v>0</v>
      </c>
      <c r="N34" s="14">
        <v>34</v>
      </c>
      <c r="O34" s="14">
        <v>4</v>
      </c>
      <c r="P34" s="15"/>
      <c r="Q34" s="76"/>
      <c r="R34" s="76"/>
      <c r="S34" s="79" t="s">
        <v>3</v>
      </c>
      <c r="T34" s="79"/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47">
        <v>0</v>
      </c>
      <c r="AA34" s="47">
        <v>0</v>
      </c>
      <c r="AB34" s="47">
        <v>0</v>
      </c>
      <c r="AC34" s="1">
        <v>0</v>
      </c>
      <c r="AD34" s="14"/>
      <c r="AE34" s="14"/>
      <c r="AF34" s="14"/>
      <c r="AG34" s="14"/>
      <c r="AH34" s="14"/>
      <c r="AI34" s="16"/>
    </row>
    <row r="35" spans="1:35" ht="30" customHeight="1" x14ac:dyDescent="0.25">
      <c r="A35" s="12"/>
      <c r="B35" s="13" t="s">
        <v>9</v>
      </c>
      <c r="C35" s="14">
        <v>3</v>
      </c>
      <c r="D35" s="13" t="s">
        <v>18</v>
      </c>
      <c r="E35" s="14">
        <v>0</v>
      </c>
      <c r="F35" s="14"/>
      <c r="G35" s="14"/>
      <c r="H35" s="14"/>
      <c r="I35" s="14"/>
      <c r="J35" s="14"/>
      <c r="K35" s="14"/>
      <c r="L35" s="14"/>
      <c r="M35" s="14">
        <v>0</v>
      </c>
      <c r="N35" s="14">
        <v>35</v>
      </c>
      <c r="O35" s="14">
        <v>5</v>
      </c>
      <c r="P35" s="15"/>
      <c r="Q35" s="76"/>
      <c r="R35" s="76"/>
      <c r="S35" s="79" t="s">
        <v>2</v>
      </c>
      <c r="T35" s="79"/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47">
        <v>0</v>
      </c>
      <c r="AA35" s="47">
        <v>0</v>
      </c>
      <c r="AB35" s="47">
        <v>0</v>
      </c>
      <c r="AC35" s="1">
        <v>0</v>
      </c>
      <c r="AD35" s="14"/>
      <c r="AE35" s="14"/>
      <c r="AF35" s="14"/>
      <c r="AG35" s="14"/>
      <c r="AH35" s="14"/>
      <c r="AI35" s="16"/>
    </row>
    <row r="36" spans="1:35" ht="33.75" customHeight="1" x14ac:dyDescent="0.25">
      <c r="A36" s="12"/>
      <c r="B36" s="13" t="s">
        <v>9</v>
      </c>
      <c r="C36" s="14">
        <v>3</v>
      </c>
      <c r="D36" s="13" t="s">
        <v>18</v>
      </c>
      <c r="E36" s="14">
        <v>0</v>
      </c>
      <c r="F36" s="14"/>
      <c r="G36" s="14"/>
      <c r="H36" s="14"/>
      <c r="I36" s="14"/>
      <c r="J36" s="14"/>
      <c r="K36" s="14"/>
      <c r="L36" s="14"/>
      <c r="M36" s="14">
        <v>0</v>
      </c>
      <c r="N36" s="14">
        <v>36</v>
      </c>
      <c r="O36" s="14">
        <v>6</v>
      </c>
      <c r="P36" s="15"/>
      <c r="Q36" s="76"/>
      <c r="R36" s="76"/>
      <c r="S36" s="79" t="s">
        <v>1</v>
      </c>
      <c r="T36" s="79"/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47">
        <v>0</v>
      </c>
      <c r="AA36" s="47">
        <v>0</v>
      </c>
      <c r="AB36" s="47">
        <v>0</v>
      </c>
      <c r="AC36" s="1">
        <v>0</v>
      </c>
      <c r="AD36" s="14"/>
      <c r="AE36" s="14"/>
      <c r="AF36" s="14"/>
      <c r="AG36" s="14"/>
      <c r="AH36" s="14"/>
      <c r="AI36" s="16"/>
    </row>
    <row r="37" spans="1:35" ht="20.25" customHeight="1" x14ac:dyDescent="0.25">
      <c r="A37" s="12"/>
      <c r="B37" s="13" t="s">
        <v>9</v>
      </c>
      <c r="C37" s="14">
        <v>3</v>
      </c>
      <c r="D37" s="13" t="s">
        <v>18</v>
      </c>
      <c r="E37" s="14">
        <v>0</v>
      </c>
      <c r="F37" s="14"/>
      <c r="G37" s="14"/>
      <c r="H37" s="14"/>
      <c r="I37" s="14"/>
      <c r="J37" s="14"/>
      <c r="K37" s="14"/>
      <c r="L37" s="14"/>
      <c r="M37" s="14">
        <v>0</v>
      </c>
      <c r="N37" s="14">
        <v>37</v>
      </c>
      <c r="O37" s="14">
        <v>7</v>
      </c>
      <c r="P37" s="15"/>
      <c r="Q37" s="76"/>
      <c r="R37" s="76"/>
      <c r="S37" s="78" t="s">
        <v>0</v>
      </c>
      <c r="T37" s="78"/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47">
        <v>0</v>
      </c>
      <c r="AA37" s="47">
        <v>0</v>
      </c>
      <c r="AB37" s="47">
        <v>0</v>
      </c>
      <c r="AC37" s="1">
        <v>0</v>
      </c>
      <c r="AD37" s="14"/>
      <c r="AE37" s="14"/>
      <c r="AF37" s="14"/>
      <c r="AG37" s="14"/>
      <c r="AH37" s="14"/>
      <c r="AI37" s="16"/>
    </row>
    <row r="38" spans="1:35" ht="13.5" customHeight="1" x14ac:dyDescent="0.25">
      <c r="A38" s="12"/>
      <c r="B38" s="13" t="s">
        <v>9</v>
      </c>
      <c r="C38" s="14">
        <v>4</v>
      </c>
      <c r="D38" s="13" t="s">
        <v>16</v>
      </c>
      <c r="E38" s="14">
        <v>0</v>
      </c>
      <c r="F38" s="14"/>
      <c r="G38" s="14"/>
      <c r="H38" s="14"/>
      <c r="I38" s="14"/>
      <c r="J38" s="14"/>
      <c r="K38" s="14"/>
      <c r="L38" s="14"/>
      <c r="M38" s="14">
        <v>0</v>
      </c>
      <c r="N38" s="14">
        <v>30</v>
      </c>
      <c r="O38" s="14"/>
      <c r="P38" s="15"/>
      <c r="Q38" s="76" t="s">
        <v>17</v>
      </c>
      <c r="R38" s="76" t="s">
        <v>56</v>
      </c>
      <c r="S38" s="78" t="s">
        <v>53</v>
      </c>
      <c r="T38" s="78"/>
      <c r="U38" s="25">
        <v>42270.879999999997</v>
      </c>
      <c r="V38" s="25">
        <v>20637.599999999999</v>
      </c>
      <c r="W38" s="25">
        <v>13819</v>
      </c>
      <c r="X38" s="25">
        <v>11200</v>
      </c>
      <c r="Y38" s="25">
        <v>18610.5</v>
      </c>
      <c r="Z38" s="46">
        <f>Z40+Z41+Z42+Z43+Z44+Z45+Z39</f>
        <v>34147.973000000005</v>
      </c>
      <c r="AA38" s="46">
        <f t="shared" ref="AA38:AB38" si="8">AA40+AA41+AA42+AA43+AA44+AA45+AA39</f>
        <v>102537</v>
      </c>
      <c r="AB38" s="46">
        <f t="shared" si="8"/>
        <v>106917</v>
      </c>
      <c r="AC38" s="1">
        <v>614500.48</v>
      </c>
      <c r="AD38" s="14"/>
      <c r="AE38" s="14"/>
      <c r="AF38" s="14"/>
      <c r="AG38" s="14"/>
      <c r="AH38" s="14"/>
      <c r="AI38" s="16"/>
    </row>
    <row r="39" spans="1:35" s="36" customFormat="1" ht="50.25" customHeight="1" x14ac:dyDescent="0.25">
      <c r="A39" s="30"/>
      <c r="B39" s="31" t="s">
        <v>9</v>
      </c>
      <c r="C39" s="32">
        <v>4</v>
      </c>
      <c r="D39" s="31" t="s">
        <v>16</v>
      </c>
      <c r="E39" s="32">
        <v>0</v>
      </c>
      <c r="F39" s="32"/>
      <c r="G39" s="32"/>
      <c r="H39" s="32"/>
      <c r="I39" s="32"/>
      <c r="J39" s="32"/>
      <c r="K39" s="32"/>
      <c r="L39" s="32"/>
      <c r="M39" s="32">
        <v>0</v>
      </c>
      <c r="N39" s="32">
        <v>31</v>
      </c>
      <c r="O39" s="32">
        <v>1</v>
      </c>
      <c r="P39" s="33"/>
      <c r="Q39" s="76"/>
      <c r="R39" s="76"/>
      <c r="S39" s="77" t="s">
        <v>4</v>
      </c>
      <c r="T39" s="57" t="s">
        <v>54</v>
      </c>
      <c r="U39" s="47">
        <v>26709.879999999997</v>
      </c>
      <c r="V39" s="47">
        <v>10637.6</v>
      </c>
      <c r="W39" s="47">
        <v>10150</v>
      </c>
      <c r="X39" s="47">
        <v>11200</v>
      </c>
      <c r="Y39" s="47">
        <v>18610.5</v>
      </c>
      <c r="Z39" s="47">
        <f>1536.4+15100+2013.2</f>
        <v>18649.600000000002</v>
      </c>
      <c r="AA39" s="47">
        <f>2050+10908.1+46878.6</f>
        <v>59836.7</v>
      </c>
      <c r="AB39" s="47">
        <f>1975+10857.7+48823.5</f>
        <v>61656.2</v>
      </c>
      <c r="AC39" s="34">
        <v>272532.47999999998</v>
      </c>
      <c r="AD39" s="32"/>
      <c r="AE39" s="32"/>
      <c r="AF39" s="32"/>
      <c r="AG39" s="32"/>
      <c r="AH39" s="32"/>
      <c r="AI39" s="35"/>
    </row>
    <row r="40" spans="1:35" s="43" customFormat="1" ht="47.25" customHeight="1" x14ac:dyDescent="0.25">
      <c r="A40" s="37"/>
      <c r="B40" s="38" t="s">
        <v>9</v>
      </c>
      <c r="C40" s="39">
        <v>4</v>
      </c>
      <c r="D40" s="38" t="s">
        <v>16</v>
      </c>
      <c r="E40" s="39">
        <v>0</v>
      </c>
      <c r="F40" s="39"/>
      <c r="G40" s="39"/>
      <c r="H40" s="39"/>
      <c r="I40" s="39"/>
      <c r="J40" s="39"/>
      <c r="K40" s="39"/>
      <c r="L40" s="39"/>
      <c r="M40" s="39">
        <v>0</v>
      </c>
      <c r="N40" s="39">
        <v>32</v>
      </c>
      <c r="O40" s="39">
        <v>2</v>
      </c>
      <c r="P40" s="40"/>
      <c r="Q40" s="76"/>
      <c r="R40" s="76"/>
      <c r="S40" s="78"/>
      <c r="T40" s="58" t="s">
        <v>44</v>
      </c>
      <c r="U40" s="47">
        <v>15561</v>
      </c>
      <c r="V40" s="47">
        <v>10000</v>
      </c>
      <c r="W40" s="47">
        <v>3669</v>
      </c>
      <c r="X40" s="47">
        <v>0</v>
      </c>
      <c r="Y40" s="47">
        <v>0</v>
      </c>
      <c r="Z40" s="47">
        <v>13650.7</v>
      </c>
      <c r="AA40" s="47">
        <f>20129.1+22571.2</f>
        <v>42700.3</v>
      </c>
      <c r="AB40" s="47">
        <f>21753.2+23507.6</f>
        <v>45260.800000000003</v>
      </c>
      <c r="AC40" s="41">
        <v>333046</v>
      </c>
      <c r="AD40" s="39"/>
      <c r="AE40" s="39"/>
      <c r="AF40" s="39"/>
      <c r="AG40" s="39"/>
      <c r="AH40" s="39"/>
      <c r="AI40" s="42"/>
    </row>
    <row r="41" spans="1:35" ht="80.25" customHeight="1" x14ac:dyDescent="0.25">
      <c r="A41" s="12"/>
      <c r="B41" s="13" t="s">
        <v>9</v>
      </c>
      <c r="C41" s="14">
        <v>4</v>
      </c>
      <c r="D41" s="13" t="s">
        <v>16</v>
      </c>
      <c r="E41" s="14">
        <v>0</v>
      </c>
      <c r="F41" s="14"/>
      <c r="G41" s="14"/>
      <c r="H41" s="14"/>
      <c r="I41" s="14"/>
      <c r="J41" s="14"/>
      <c r="K41" s="14"/>
      <c r="L41" s="14"/>
      <c r="M41" s="14">
        <v>0</v>
      </c>
      <c r="N41" s="14">
        <v>33</v>
      </c>
      <c r="O41" s="14">
        <v>3</v>
      </c>
      <c r="P41" s="15"/>
      <c r="Q41" s="76"/>
      <c r="R41" s="76"/>
      <c r="S41" s="79"/>
      <c r="T41" s="19" t="s">
        <v>55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47">
        <v>0</v>
      </c>
      <c r="AA41" s="47">
        <v>0</v>
      </c>
      <c r="AB41" s="47">
        <v>0</v>
      </c>
      <c r="AC41" s="1">
        <v>0</v>
      </c>
      <c r="AD41" s="14"/>
      <c r="AE41" s="14"/>
      <c r="AF41" s="14"/>
      <c r="AG41" s="14"/>
      <c r="AH41" s="14"/>
      <c r="AI41" s="16"/>
    </row>
    <row r="42" spans="1:35" ht="20.25" customHeight="1" x14ac:dyDescent="0.25">
      <c r="A42" s="12"/>
      <c r="B42" s="13" t="s">
        <v>9</v>
      </c>
      <c r="C42" s="14">
        <v>4</v>
      </c>
      <c r="D42" s="13" t="s">
        <v>16</v>
      </c>
      <c r="E42" s="14">
        <v>0</v>
      </c>
      <c r="F42" s="14"/>
      <c r="G42" s="14"/>
      <c r="H42" s="14"/>
      <c r="I42" s="14"/>
      <c r="J42" s="14"/>
      <c r="K42" s="14"/>
      <c r="L42" s="14"/>
      <c r="M42" s="14">
        <v>0</v>
      </c>
      <c r="N42" s="14">
        <v>34</v>
      </c>
      <c r="O42" s="14">
        <v>4</v>
      </c>
      <c r="P42" s="15"/>
      <c r="Q42" s="76"/>
      <c r="R42" s="76"/>
      <c r="S42" s="79" t="s">
        <v>3</v>
      </c>
      <c r="T42" s="79"/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47">
        <v>1847.673</v>
      </c>
      <c r="AA42" s="47">
        <v>0</v>
      </c>
      <c r="AB42" s="47">
        <v>0</v>
      </c>
      <c r="AC42" s="1">
        <v>8922</v>
      </c>
      <c r="AD42" s="14"/>
      <c r="AE42" s="14"/>
      <c r="AF42" s="14"/>
      <c r="AG42" s="14"/>
      <c r="AH42" s="14"/>
      <c r="AI42" s="16"/>
    </row>
    <row r="43" spans="1:35" ht="33.75" customHeight="1" x14ac:dyDescent="0.25">
      <c r="A43" s="12"/>
      <c r="B43" s="13" t="s">
        <v>9</v>
      </c>
      <c r="C43" s="14">
        <v>4</v>
      </c>
      <c r="D43" s="13" t="s">
        <v>16</v>
      </c>
      <c r="E43" s="14">
        <v>0</v>
      </c>
      <c r="F43" s="14"/>
      <c r="G43" s="14"/>
      <c r="H43" s="14"/>
      <c r="I43" s="14"/>
      <c r="J43" s="14"/>
      <c r="K43" s="14"/>
      <c r="L43" s="14"/>
      <c r="M43" s="14">
        <v>0</v>
      </c>
      <c r="N43" s="14">
        <v>35</v>
      </c>
      <c r="O43" s="14">
        <v>5</v>
      </c>
      <c r="P43" s="15"/>
      <c r="Q43" s="76"/>
      <c r="R43" s="76"/>
      <c r="S43" s="79" t="s">
        <v>2</v>
      </c>
      <c r="T43" s="79"/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47">
        <v>0</v>
      </c>
      <c r="AA43" s="47">
        <v>0</v>
      </c>
      <c r="AB43" s="47">
        <v>0</v>
      </c>
      <c r="AC43" s="1">
        <v>0</v>
      </c>
      <c r="AD43" s="14"/>
      <c r="AE43" s="14"/>
      <c r="AF43" s="14"/>
      <c r="AG43" s="14"/>
      <c r="AH43" s="14"/>
      <c r="AI43" s="16"/>
    </row>
    <row r="44" spans="1:35" ht="28.5" customHeight="1" x14ac:dyDescent="0.25">
      <c r="A44" s="12"/>
      <c r="B44" s="13" t="s">
        <v>9</v>
      </c>
      <c r="C44" s="14">
        <v>4</v>
      </c>
      <c r="D44" s="13" t="s">
        <v>16</v>
      </c>
      <c r="E44" s="14">
        <v>0</v>
      </c>
      <c r="F44" s="14"/>
      <c r="G44" s="14"/>
      <c r="H44" s="14"/>
      <c r="I44" s="14"/>
      <c r="J44" s="14"/>
      <c r="K44" s="14"/>
      <c r="L44" s="14"/>
      <c r="M44" s="14">
        <v>0</v>
      </c>
      <c r="N44" s="14">
        <v>36</v>
      </c>
      <c r="O44" s="14">
        <v>6</v>
      </c>
      <c r="P44" s="15"/>
      <c r="Q44" s="76"/>
      <c r="R44" s="76"/>
      <c r="S44" s="79" t="s">
        <v>1</v>
      </c>
      <c r="T44" s="79"/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47">
        <v>0</v>
      </c>
      <c r="AA44" s="47">
        <v>0</v>
      </c>
      <c r="AB44" s="47">
        <v>0</v>
      </c>
      <c r="AC44" s="1">
        <v>0</v>
      </c>
      <c r="AD44" s="14"/>
      <c r="AE44" s="14"/>
      <c r="AF44" s="14"/>
      <c r="AG44" s="14"/>
      <c r="AH44" s="14"/>
      <c r="AI44" s="16"/>
    </row>
    <row r="45" spans="1:35" ht="20.25" customHeight="1" x14ac:dyDescent="0.25">
      <c r="A45" s="12"/>
      <c r="B45" s="13" t="s">
        <v>9</v>
      </c>
      <c r="C45" s="14">
        <v>4</v>
      </c>
      <c r="D45" s="13" t="s">
        <v>16</v>
      </c>
      <c r="E45" s="14">
        <v>0</v>
      </c>
      <c r="F45" s="14"/>
      <c r="G45" s="14"/>
      <c r="H45" s="14"/>
      <c r="I45" s="14"/>
      <c r="J45" s="14"/>
      <c r="K45" s="14"/>
      <c r="L45" s="14"/>
      <c r="M45" s="14">
        <v>0</v>
      </c>
      <c r="N45" s="14">
        <v>37</v>
      </c>
      <c r="O45" s="14">
        <v>7</v>
      </c>
      <c r="P45" s="15"/>
      <c r="Q45" s="80"/>
      <c r="R45" s="80"/>
      <c r="S45" s="79" t="s">
        <v>0</v>
      </c>
      <c r="T45" s="79"/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47">
        <v>0</v>
      </c>
      <c r="AA45" s="47">
        <v>0</v>
      </c>
      <c r="AB45" s="47">
        <v>0</v>
      </c>
      <c r="AC45" s="1">
        <v>0</v>
      </c>
      <c r="AD45" s="14"/>
      <c r="AE45" s="14"/>
      <c r="AF45" s="14"/>
      <c r="AG45" s="14"/>
      <c r="AH45" s="14"/>
      <c r="AI45" s="16"/>
    </row>
    <row r="46" spans="1:35" ht="13.5" customHeight="1" x14ac:dyDescent="0.25">
      <c r="A46" s="12"/>
      <c r="B46" s="13" t="s">
        <v>9</v>
      </c>
      <c r="C46" s="14">
        <v>5</v>
      </c>
      <c r="D46" s="13" t="s">
        <v>14</v>
      </c>
      <c r="E46" s="14">
        <v>0</v>
      </c>
      <c r="F46" s="14"/>
      <c r="G46" s="14"/>
      <c r="H46" s="14"/>
      <c r="I46" s="14"/>
      <c r="J46" s="14"/>
      <c r="K46" s="14"/>
      <c r="L46" s="14"/>
      <c r="M46" s="14">
        <v>0</v>
      </c>
      <c r="N46" s="14">
        <v>30</v>
      </c>
      <c r="O46" s="14"/>
      <c r="P46" s="15"/>
      <c r="Q46" s="76" t="s">
        <v>15</v>
      </c>
      <c r="R46" s="76" t="s">
        <v>39</v>
      </c>
      <c r="S46" s="78" t="s">
        <v>53</v>
      </c>
      <c r="T46" s="78"/>
      <c r="U46" s="25">
        <v>72872.600000000006</v>
      </c>
      <c r="V46" s="25">
        <v>75797.91</v>
      </c>
      <c r="W46" s="25">
        <v>63037.4</v>
      </c>
      <c r="X46" s="25">
        <v>69980.800000000003</v>
      </c>
      <c r="Y46" s="25">
        <v>68324</v>
      </c>
      <c r="Z46" s="46">
        <f>Z47</f>
        <v>66240</v>
      </c>
      <c r="AA46" s="46">
        <f t="shared" ref="AA46:AB46" si="9">AA47</f>
        <v>55469.8</v>
      </c>
      <c r="AB46" s="46">
        <f t="shared" si="9"/>
        <v>51636.3</v>
      </c>
      <c r="AC46" s="1">
        <v>594821.11</v>
      </c>
      <c r="AD46" s="14"/>
      <c r="AE46" s="14"/>
      <c r="AF46" s="14"/>
      <c r="AG46" s="14"/>
      <c r="AH46" s="14"/>
      <c r="AI46" s="16"/>
    </row>
    <row r="47" spans="1:35" s="36" customFormat="1" ht="58.5" customHeight="1" x14ac:dyDescent="0.25">
      <c r="A47" s="30"/>
      <c r="B47" s="31" t="s">
        <v>9</v>
      </c>
      <c r="C47" s="32">
        <v>5</v>
      </c>
      <c r="D47" s="31" t="s">
        <v>14</v>
      </c>
      <c r="E47" s="32">
        <v>0</v>
      </c>
      <c r="F47" s="32"/>
      <c r="G47" s="32"/>
      <c r="H47" s="32"/>
      <c r="I47" s="32"/>
      <c r="J47" s="32"/>
      <c r="K47" s="32"/>
      <c r="L47" s="32"/>
      <c r="M47" s="32">
        <v>0</v>
      </c>
      <c r="N47" s="32">
        <v>31</v>
      </c>
      <c r="O47" s="32">
        <v>1</v>
      </c>
      <c r="P47" s="33"/>
      <c r="Q47" s="76"/>
      <c r="R47" s="76"/>
      <c r="S47" s="77" t="s">
        <v>4</v>
      </c>
      <c r="T47" s="57" t="s">
        <v>54</v>
      </c>
      <c r="U47" s="47">
        <v>72872.600000000006</v>
      </c>
      <c r="V47" s="47">
        <v>75797.91</v>
      </c>
      <c r="W47" s="47">
        <v>63037.4</v>
      </c>
      <c r="X47" s="47">
        <v>69980.800000000003</v>
      </c>
      <c r="Y47" s="47">
        <v>68324</v>
      </c>
      <c r="Z47" s="47">
        <f>66240</f>
        <v>66240</v>
      </c>
      <c r="AA47" s="47">
        <v>55469.8</v>
      </c>
      <c r="AB47" s="47">
        <v>51636.3</v>
      </c>
      <c r="AC47" s="34">
        <v>594821.11</v>
      </c>
      <c r="AD47" s="32"/>
      <c r="AE47" s="32"/>
      <c r="AF47" s="32"/>
      <c r="AG47" s="32"/>
      <c r="AH47" s="32"/>
      <c r="AI47" s="35"/>
    </row>
    <row r="48" spans="1:35" s="43" customFormat="1" ht="42.75" customHeight="1" x14ac:dyDescent="0.25">
      <c r="A48" s="37"/>
      <c r="B48" s="38" t="s">
        <v>9</v>
      </c>
      <c r="C48" s="39">
        <v>5</v>
      </c>
      <c r="D48" s="38" t="s">
        <v>14</v>
      </c>
      <c r="E48" s="39">
        <v>0</v>
      </c>
      <c r="F48" s="39"/>
      <c r="G48" s="39"/>
      <c r="H48" s="39"/>
      <c r="I48" s="39"/>
      <c r="J48" s="39"/>
      <c r="K48" s="39"/>
      <c r="L48" s="39"/>
      <c r="M48" s="39">
        <v>0</v>
      </c>
      <c r="N48" s="39">
        <v>32</v>
      </c>
      <c r="O48" s="39">
        <v>2</v>
      </c>
      <c r="P48" s="40"/>
      <c r="Q48" s="76"/>
      <c r="R48" s="76"/>
      <c r="S48" s="78"/>
      <c r="T48" s="58" t="s">
        <v>44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1">
        <v>0</v>
      </c>
      <c r="AD48" s="39"/>
      <c r="AE48" s="39"/>
      <c r="AF48" s="39"/>
      <c r="AG48" s="39"/>
      <c r="AH48" s="39"/>
      <c r="AI48" s="42"/>
    </row>
    <row r="49" spans="1:35" ht="79.5" customHeight="1" x14ac:dyDescent="0.25">
      <c r="A49" s="12"/>
      <c r="B49" s="13" t="s">
        <v>9</v>
      </c>
      <c r="C49" s="14">
        <v>5</v>
      </c>
      <c r="D49" s="13" t="s">
        <v>14</v>
      </c>
      <c r="E49" s="14">
        <v>0</v>
      </c>
      <c r="F49" s="14"/>
      <c r="G49" s="14"/>
      <c r="H49" s="14"/>
      <c r="I49" s="14"/>
      <c r="J49" s="14"/>
      <c r="K49" s="14"/>
      <c r="L49" s="14"/>
      <c r="M49" s="14">
        <v>0</v>
      </c>
      <c r="N49" s="14">
        <v>33</v>
      </c>
      <c r="O49" s="14">
        <v>3</v>
      </c>
      <c r="P49" s="15"/>
      <c r="Q49" s="76"/>
      <c r="R49" s="76"/>
      <c r="S49" s="79"/>
      <c r="T49" s="19" t="s">
        <v>55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47">
        <v>0</v>
      </c>
      <c r="AA49" s="47">
        <v>0</v>
      </c>
      <c r="AB49" s="47">
        <v>0</v>
      </c>
      <c r="AC49" s="1">
        <v>0</v>
      </c>
      <c r="AD49" s="14"/>
      <c r="AE49" s="14"/>
      <c r="AF49" s="14"/>
      <c r="AG49" s="14"/>
      <c r="AH49" s="14"/>
      <c r="AI49" s="16"/>
    </row>
    <row r="50" spans="1:35" ht="24" customHeight="1" x14ac:dyDescent="0.25">
      <c r="A50" s="12"/>
      <c r="B50" s="13" t="s">
        <v>9</v>
      </c>
      <c r="C50" s="14">
        <v>5</v>
      </c>
      <c r="D50" s="13" t="s">
        <v>14</v>
      </c>
      <c r="E50" s="14">
        <v>0</v>
      </c>
      <c r="F50" s="14"/>
      <c r="G50" s="14"/>
      <c r="H50" s="14"/>
      <c r="I50" s="14"/>
      <c r="J50" s="14"/>
      <c r="K50" s="14"/>
      <c r="L50" s="14"/>
      <c r="M50" s="14">
        <v>0</v>
      </c>
      <c r="N50" s="14">
        <v>34</v>
      </c>
      <c r="O50" s="14">
        <v>4</v>
      </c>
      <c r="P50" s="15"/>
      <c r="Q50" s="76"/>
      <c r="R50" s="76"/>
      <c r="S50" s="79" t="s">
        <v>3</v>
      </c>
      <c r="T50" s="79"/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47">
        <v>0</v>
      </c>
      <c r="AA50" s="47">
        <v>0</v>
      </c>
      <c r="AB50" s="47">
        <v>0</v>
      </c>
      <c r="AC50" s="1">
        <v>0</v>
      </c>
      <c r="AD50" s="14"/>
      <c r="AE50" s="14"/>
      <c r="AF50" s="14"/>
      <c r="AG50" s="14"/>
      <c r="AH50" s="14"/>
      <c r="AI50" s="16"/>
    </row>
    <row r="51" spans="1:35" ht="35.25" customHeight="1" x14ac:dyDescent="0.25">
      <c r="A51" s="12"/>
      <c r="B51" s="13" t="s">
        <v>9</v>
      </c>
      <c r="C51" s="14">
        <v>5</v>
      </c>
      <c r="D51" s="13" t="s">
        <v>14</v>
      </c>
      <c r="E51" s="14">
        <v>0</v>
      </c>
      <c r="F51" s="14"/>
      <c r="G51" s="14"/>
      <c r="H51" s="14"/>
      <c r="I51" s="14"/>
      <c r="J51" s="14"/>
      <c r="K51" s="14"/>
      <c r="L51" s="14"/>
      <c r="M51" s="14">
        <v>0</v>
      </c>
      <c r="N51" s="14">
        <v>35</v>
      </c>
      <c r="O51" s="14">
        <v>5</v>
      </c>
      <c r="P51" s="15"/>
      <c r="Q51" s="76"/>
      <c r="R51" s="76"/>
      <c r="S51" s="79" t="s">
        <v>2</v>
      </c>
      <c r="T51" s="79"/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47">
        <v>0</v>
      </c>
      <c r="AA51" s="47">
        <v>0</v>
      </c>
      <c r="AB51" s="47">
        <v>0</v>
      </c>
      <c r="AC51" s="1">
        <v>0</v>
      </c>
      <c r="AD51" s="14"/>
      <c r="AE51" s="14"/>
      <c r="AF51" s="14"/>
      <c r="AG51" s="14"/>
      <c r="AH51" s="14"/>
      <c r="AI51" s="16"/>
    </row>
    <row r="52" spans="1:35" ht="33" customHeight="1" x14ac:dyDescent="0.25">
      <c r="A52" s="12"/>
      <c r="B52" s="13" t="s">
        <v>9</v>
      </c>
      <c r="C52" s="14">
        <v>5</v>
      </c>
      <c r="D52" s="13" t="s">
        <v>14</v>
      </c>
      <c r="E52" s="14">
        <v>0</v>
      </c>
      <c r="F52" s="14"/>
      <c r="G52" s="14"/>
      <c r="H52" s="14"/>
      <c r="I52" s="14"/>
      <c r="J52" s="14"/>
      <c r="K52" s="14"/>
      <c r="L52" s="14"/>
      <c r="M52" s="14">
        <v>0</v>
      </c>
      <c r="N52" s="14">
        <v>36</v>
      </c>
      <c r="O52" s="14">
        <v>6</v>
      </c>
      <c r="P52" s="15"/>
      <c r="Q52" s="76"/>
      <c r="R52" s="76"/>
      <c r="S52" s="79" t="s">
        <v>1</v>
      </c>
      <c r="T52" s="79"/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47">
        <v>0</v>
      </c>
      <c r="AA52" s="47">
        <v>0</v>
      </c>
      <c r="AB52" s="47">
        <v>0</v>
      </c>
      <c r="AC52" s="1">
        <v>0</v>
      </c>
      <c r="AD52" s="14"/>
      <c r="AE52" s="14"/>
      <c r="AF52" s="14"/>
      <c r="AG52" s="14"/>
      <c r="AH52" s="14"/>
      <c r="AI52" s="16"/>
    </row>
    <row r="53" spans="1:35" ht="24.75" customHeight="1" x14ac:dyDescent="0.25">
      <c r="A53" s="12"/>
      <c r="B53" s="13" t="s">
        <v>9</v>
      </c>
      <c r="C53" s="14">
        <v>5</v>
      </c>
      <c r="D53" s="13" t="s">
        <v>14</v>
      </c>
      <c r="E53" s="14">
        <v>0</v>
      </c>
      <c r="F53" s="14"/>
      <c r="G53" s="14"/>
      <c r="H53" s="14"/>
      <c r="I53" s="14"/>
      <c r="J53" s="14"/>
      <c r="K53" s="14"/>
      <c r="L53" s="14"/>
      <c r="M53" s="14">
        <v>0</v>
      </c>
      <c r="N53" s="14">
        <v>37</v>
      </c>
      <c r="O53" s="14">
        <v>7</v>
      </c>
      <c r="P53" s="15"/>
      <c r="Q53" s="76"/>
      <c r="R53" s="76"/>
      <c r="S53" s="78" t="s">
        <v>0</v>
      </c>
      <c r="T53" s="78"/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47">
        <v>0</v>
      </c>
      <c r="AA53" s="47">
        <v>0</v>
      </c>
      <c r="AB53" s="47">
        <v>0</v>
      </c>
      <c r="AC53" s="1">
        <v>0</v>
      </c>
      <c r="AD53" s="14"/>
      <c r="AE53" s="14"/>
      <c r="AF53" s="14"/>
      <c r="AG53" s="14"/>
      <c r="AH53" s="14"/>
      <c r="AI53" s="16"/>
    </row>
    <row r="54" spans="1:35" ht="18" customHeight="1" x14ac:dyDescent="0.25">
      <c r="A54" s="12"/>
      <c r="B54" s="13" t="s">
        <v>9</v>
      </c>
      <c r="C54" s="14">
        <v>6</v>
      </c>
      <c r="D54" s="13" t="s">
        <v>12</v>
      </c>
      <c r="E54" s="14">
        <v>0</v>
      </c>
      <c r="F54" s="14"/>
      <c r="G54" s="14"/>
      <c r="H54" s="14"/>
      <c r="I54" s="14"/>
      <c r="J54" s="14"/>
      <c r="K54" s="14"/>
      <c r="L54" s="14"/>
      <c r="M54" s="14">
        <v>0</v>
      </c>
      <c r="N54" s="14">
        <v>30</v>
      </c>
      <c r="O54" s="14"/>
      <c r="P54" s="15"/>
      <c r="Q54" s="76" t="s">
        <v>13</v>
      </c>
      <c r="R54" s="76" t="s">
        <v>57</v>
      </c>
      <c r="S54" s="78" t="s">
        <v>53</v>
      </c>
      <c r="T54" s="78"/>
      <c r="U54" s="25">
        <v>10142.93</v>
      </c>
      <c r="V54" s="25">
        <v>46412.5</v>
      </c>
      <c r="W54" s="25">
        <v>53120</v>
      </c>
      <c r="X54" s="25">
        <v>59736</v>
      </c>
      <c r="Y54" s="25">
        <v>47742</v>
      </c>
      <c r="Z54" s="46">
        <f>Z56+Z57+Z58+Z59+Z60+Z55+35240</f>
        <v>77095.5</v>
      </c>
      <c r="AA54" s="46">
        <f>AA56+AA57+AA58+AA59+AA60+AA55+41110</f>
        <v>77121.899999999994</v>
      </c>
      <c r="AB54" s="46">
        <f>AB56+AB57+AB58+AB59+AB60+AB55+37630</f>
        <v>68363.899999999994</v>
      </c>
      <c r="AC54" s="1">
        <v>437691.43</v>
      </c>
      <c r="AD54" s="14"/>
      <c r="AE54" s="14"/>
      <c r="AF54" s="14"/>
      <c r="AG54" s="14"/>
      <c r="AH54" s="14"/>
      <c r="AI54" s="16"/>
    </row>
    <row r="55" spans="1:35" s="36" customFormat="1" ht="47.25" customHeight="1" x14ac:dyDescent="0.25">
      <c r="A55" s="30"/>
      <c r="B55" s="31" t="s">
        <v>9</v>
      </c>
      <c r="C55" s="32">
        <v>6</v>
      </c>
      <c r="D55" s="31" t="s">
        <v>12</v>
      </c>
      <c r="E55" s="32">
        <v>0</v>
      </c>
      <c r="F55" s="32"/>
      <c r="G55" s="32"/>
      <c r="H55" s="32"/>
      <c r="I55" s="32"/>
      <c r="J55" s="32"/>
      <c r="K55" s="32"/>
      <c r="L55" s="32"/>
      <c r="M55" s="32">
        <v>0</v>
      </c>
      <c r="N55" s="32">
        <v>31</v>
      </c>
      <c r="O55" s="32">
        <v>1</v>
      </c>
      <c r="P55" s="33"/>
      <c r="Q55" s="76"/>
      <c r="R55" s="76"/>
      <c r="S55" s="77" t="s">
        <v>4</v>
      </c>
      <c r="T55" s="57" t="s">
        <v>54</v>
      </c>
      <c r="U55" s="47">
        <v>10142.93</v>
      </c>
      <c r="V55" s="47">
        <v>17014.5</v>
      </c>
      <c r="W55" s="47">
        <v>21640</v>
      </c>
      <c r="X55" s="47">
        <v>21790</v>
      </c>
      <c r="Y55" s="47">
        <v>18922</v>
      </c>
      <c r="Z55" s="47">
        <v>28401.5</v>
      </c>
      <c r="AA55" s="47">
        <v>22069.9</v>
      </c>
      <c r="AB55" s="47">
        <v>20843.900000000001</v>
      </c>
      <c r="AC55" s="34">
        <v>181467.43</v>
      </c>
      <c r="AD55" s="32"/>
      <c r="AE55" s="32"/>
      <c r="AF55" s="32"/>
      <c r="AG55" s="32"/>
      <c r="AH55" s="32"/>
      <c r="AI55" s="35"/>
    </row>
    <row r="56" spans="1:35" s="43" customFormat="1" ht="48" customHeight="1" x14ac:dyDescent="0.25">
      <c r="A56" s="37"/>
      <c r="B56" s="38" t="s">
        <v>9</v>
      </c>
      <c r="C56" s="39">
        <v>6</v>
      </c>
      <c r="D56" s="38" t="s">
        <v>12</v>
      </c>
      <c r="E56" s="39">
        <v>0</v>
      </c>
      <c r="F56" s="39"/>
      <c r="G56" s="39"/>
      <c r="H56" s="39"/>
      <c r="I56" s="39"/>
      <c r="J56" s="39"/>
      <c r="K56" s="39"/>
      <c r="L56" s="39"/>
      <c r="M56" s="39">
        <v>0</v>
      </c>
      <c r="N56" s="39">
        <v>32</v>
      </c>
      <c r="O56" s="39">
        <v>2</v>
      </c>
      <c r="P56" s="40"/>
      <c r="Q56" s="76"/>
      <c r="R56" s="76"/>
      <c r="S56" s="78"/>
      <c r="T56" s="58" t="s">
        <v>44</v>
      </c>
      <c r="U56" s="47">
        <v>0</v>
      </c>
      <c r="V56" s="47">
        <v>3608</v>
      </c>
      <c r="W56" s="47">
        <v>0</v>
      </c>
      <c r="X56" s="47">
        <v>6586</v>
      </c>
      <c r="Y56" s="47">
        <v>0</v>
      </c>
      <c r="Z56" s="47">
        <v>13454</v>
      </c>
      <c r="AA56" s="47">
        <v>13942</v>
      </c>
      <c r="AB56" s="47">
        <v>9890</v>
      </c>
      <c r="AC56" s="41">
        <v>36194</v>
      </c>
      <c r="AD56" s="39"/>
      <c r="AE56" s="39"/>
      <c r="AF56" s="39"/>
      <c r="AG56" s="39"/>
      <c r="AH56" s="39"/>
      <c r="AI56" s="42"/>
    </row>
    <row r="57" spans="1:35" ht="77.25" customHeight="1" x14ac:dyDescent="0.25">
      <c r="A57" s="12"/>
      <c r="B57" s="13" t="s">
        <v>9</v>
      </c>
      <c r="C57" s="14">
        <v>6</v>
      </c>
      <c r="D57" s="13" t="s">
        <v>12</v>
      </c>
      <c r="E57" s="14">
        <v>0</v>
      </c>
      <c r="F57" s="14"/>
      <c r="G57" s="14"/>
      <c r="H57" s="14"/>
      <c r="I57" s="14"/>
      <c r="J57" s="14"/>
      <c r="K57" s="14"/>
      <c r="L57" s="14"/>
      <c r="M57" s="14">
        <v>0</v>
      </c>
      <c r="N57" s="14">
        <v>33</v>
      </c>
      <c r="O57" s="14">
        <v>3</v>
      </c>
      <c r="P57" s="15"/>
      <c r="Q57" s="76"/>
      <c r="R57" s="76"/>
      <c r="S57" s="79"/>
      <c r="T57" s="19" t="s">
        <v>55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47">
        <v>0</v>
      </c>
      <c r="AA57" s="47">
        <v>0</v>
      </c>
      <c r="AB57" s="47">
        <v>0</v>
      </c>
      <c r="AC57" s="1">
        <v>0</v>
      </c>
      <c r="AD57" s="14"/>
      <c r="AE57" s="14"/>
      <c r="AF57" s="14"/>
      <c r="AG57" s="14"/>
      <c r="AH57" s="14"/>
      <c r="AI57" s="16"/>
    </row>
    <row r="58" spans="1:35" ht="17.25" customHeight="1" x14ac:dyDescent="0.25">
      <c r="A58" s="12"/>
      <c r="B58" s="13" t="s">
        <v>9</v>
      </c>
      <c r="C58" s="14">
        <v>6</v>
      </c>
      <c r="D58" s="13" t="s">
        <v>12</v>
      </c>
      <c r="E58" s="14">
        <v>0</v>
      </c>
      <c r="F58" s="14"/>
      <c r="G58" s="14"/>
      <c r="H58" s="14"/>
      <c r="I58" s="14"/>
      <c r="J58" s="14"/>
      <c r="K58" s="14"/>
      <c r="L58" s="14"/>
      <c r="M58" s="14">
        <v>0</v>
      </c>
      <c r="N58" s="14">
        <v>34</v>
      </c>
      <c r="O58" s="14">
        <v>4</v>
      </c>
      <c r="P58" s="15"/>
      <c r="Q58" s="76"/>
      <c r="R58" s="76"/>
      <c r="S58" s="79" t="s">
        <v>3</v>
      </c>
      <c r="T58" s="79"/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47">
        <v>0</v>
      </c>
      <c r="AA58" s="47">
        <v>0</v>
      </c>
      <c r="AB58" s="47">
        <v>0</v>
      </c>
      <c r="AC58" s="1">
        <v>220030</v>
      </c>
      <c r="AD58" s="14"/>
      <c r="AE58" s="14"/>
      <c r="AF58" s="14"/>
      <c r="AG58" s="14"/>
      <c r="AH58" s="14"/>
      <c r="AI58" s="16"/>
    </row>
    <row r="59" spans="1:35" ht="31.5" customHeight="1" x14ac:dyDescent="0.25">
      <c r="A59" s="12"/>
      <c r="B59" s="13" t="s">
        <v>9</v>
      </c>
      <c r="C59" s="14">
        <v>6</v>
      </c>
      <c r="D59" s="13" t="s">
        <v>12</v>
      </c>
      <c r="E59" s="14">
        <v>0</v>
      </c>
      <c r="F59" s="14"/>
      <c r="G59" s="14"/>
      <c r="H59" s="14"/>
      <c r="I59" s="14"/>
      <c r="J59" s="14"/>
      <c r="K59" s="14"/>
      <c r="L59" s="14"/>
      <c r="M59" s="14">
        <v>0</v>
      </c>
      <c r="N59" s="14">
        <v>35</v>
      </c>
      <c r="O59" s="14">
        <v>5</v>
      </c>
      <c r="P59" s="15"/>
      <c r="Q59" s="76"/>
      <c r="R59" s="76"/>
      <c r="S59" s="79" t="s">
        <v>2</v>
      </c>
      <c r="T59" s="79"/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47">
        <v>0</v>
      </c>
      <c r="AA59" s="47">
        <v>0</v>
      </c>
      <c r="AB59" s="47">
        <v>0</v>
      </c>
      <c r="AC59" s="1">
        <v>0</v>
      </c>
      <c r="AD59" s="14"/>
      <c r="AE59" s="14"/>
      <c r="AF59" s="14"/>
      <c r="AG59" s="14"/>
      <c r="AH59" s="14"/>
      <c r="AI59" s="16"/>
    </row>
    <row r="60" spans="1:35" ht="32.25" customHeight="1" x14ac:dyDescent="0.25">
      <c r="A60" s="12"/>
      <c r="B60" s="13" t="s">
        <v>9</v>
      </c>
      <c r="C60" s="14">
        <v>6</v>
      </c>
      <c r="D60" s="13" t="s">
        <v>12</v>
      </c>
      <c r="E60" s="14">
        <v>0</v>
      </c>
      <c r="F60" s="14"/>
      <c r="G60" s="14"/>
      <c r="H60" s="14"/>
      <c r="I60" s="14"/>
      <c r="J60" s="14"/>
      <c r="K60" s="14"/>
      <c r="L60" s="14"/>
      <c r="M60" s="14">
        <v>0</v>
      </c>
      <c r="N60" s="14">
        <v>36</v>
      </c>
      <c r="O60" s="14">
        <v>6</v>
      </c>
      <c r="P60" s="15"/>
      <c r="Q60" s="76"/>
      <c r="R60" s="76"/>
      <c r="S60" s="79" t="s">
        <v>1</v>
      </c>
      <c r="T60" s="79"/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47">
        <v>0</v>
      </c>
      <c r="AA60" s="47">
        <v>0</v>
      </c>
      <c r="AB60" s="47">
        <v>0</v>
      </c>
      <c r="AC60" s="1">
        <v>0</v>
      </c>
      <c r="AD60" s="14"/>
      <c r="AE60" s="14"/>
      <c r="AF60" s="14"/>
      <c r="AG60" s="14"/>
      <c r="AH60" s="14"/>
      <c r="AI60" s="16"/>
    </row>
    <row r="61" spans="1:35" ht="23.25" customHeight="1" x14ac:dyDescent="0.25">
      <c r="A61" s="12"/>
      <c r="B61" s="13" t="s">
        <v>9</v>
      </c>
      <c r="C61" s="14">
        <v>6</v>
      </c>
      <c r="D61" s="13" t="s">
        <v>12</v>
      </c>
      <c r="E61" s="14">
        <v>0</v>
      </c>
      <c r="F61" s="14"/>
      <c r="G61" s="14"/>
      <c r="H61" s="14"/>
      <c r="I61" s="14"/>
      <c r="J61" s="14"/>
      <c r="K61" s="14"/>
      <c r="L61" s="14"/>
      <c r="M61" s="14">
        <v>0</v>
      </c>
      <c r="N61" s="14">
        <v>37</v>
      </c>
      <c r="O61" s="14">
        <v>7</v>
      </c>
      <c r="P61" s="15"/>
      <c r="Q61" s="80"/>
      <c r="R61" s="80"/>
      <c r="S61" s="79" t="s">
        <v>0</v>
      </c>
      <c r="T61" s="79"/>
      <c r="U61" s="25"/>
      <c r="V61" s="25">
        <v>25790</v>
      </c>
      <c r="W61" s="25">
        <v>31480</v>
      </c>
      <c r="X61" s="27" t="s">
        <v>40</v>
      </c>
      <c r="Y61" s="27" t="s">
        <v>41</v>
      </c>
      <c r="Z61" s="48" t="s">
        <v>42</v>
      </c>
      <c r="AA61" s="46" t="s">
        <v>65</v>
      </c>
      <c r="AB61" s="46" t="s">
        <v>66</v>
      </c>
      <c r="AC61" s="1">
        <v>0</v>
      </c>
      <c r="AD61" s="14"/>
      <c r="AE61" s="14"/>
      <c r="AF61" s="14"/>
      <c r="AG61" s="14"/>
      <c r="AH61" s="14"/>
      <c r="AI61" s="22"/>
    </row>
    <row r="62" spans="1:35" ht="17.25" customHeight="1" x14ac:dyDescent="0.25">
      <c r="A62" s="12"/>
      <c r="B62" s="13" t="s">
        <v>9</v>
      </c>
      <c r="C62" s="14">
        <v>7</v>
      </c>
      <c r="D62" s="13" t="s">
        <v>10</v>
      </c>
      <c r="E62" s="14">
        <v>0</v>
      </c>
      <c r="F62" s="14"/>
      <c r="G62" s="14"/>
      <c r="H62" s="14"/>
      <c r="I62" s="14"/>
      <c r="J62" s="14"/>
      <c r="K62" s="14"/>
      <c r="L62" s="14"/>
      <c r="M62" s="14">
        <v>0</v>
      </c>
      <c r="N62" s="14">
        <v>30</v>
      </c>
      <c r="O62" s="14"/>
      <c r="P62" s="15"/>
      <c r="Q62" s="76" t="s">
        <v>11</v>
      </c>
      <c r="R62" s="76" t="s">
        <v>61</v>
      </c>
      <c r="S62" s="78" t="s">
        <v>53</v>
      </c>
      <c r="T62" s="78"/>
      <c r="U62" s="25">
        <v>28718</v>
      </c>
      <c r="V62" s="25">
        <v>62123.14</v>
      </c>
      <c r="W62" s="25">
        <v>6972.7</v>
      </c>
      <c r="X62" s="25">
        <v>46007.7</v>
      </c>
      <c r="Y62" s="25">
        <v>20523.099999999999</v>
      </c>
      <c r="Z62" s="46">
        <f>Z64+Z65+Z66+Z67+Z68+Z69+Z63</f>
        <v>79422.3</v>
      </c>
      <c r="AA62" s="46">
        <f t="shared" ref="AA62:AB62" si="10">AA64+AA65+AA66+AA67+AA68+AA69+AA63</f>
        <v>45395</v>
      </c>
      <c r="AB62" s="46">
        <f t="shared" si="10"/>
        <v>43938.3</v>
      </c>
      <c r="AC62" s="1">
        <v>504531.54</v>
      </c>
      <c r="AD62" s="14"/>
      <c r="AE62" s="14"/>
      <c r="AF62" s="14"/>
      <c r="AG62" s="14"/>
      <c r="AH62" s="14"/>
      <c r="AI62" s="16"/>
    </row>
    <row r="63" spans="1:35" s="36" customFormat="1" ht="48.75" customHeight="1" x14ac:dyDescent="0.25">
      <c r="A63" s="30"/>
      <c r="B63" s="31" t="s">
        <v>9</v>
      </c>
      <c r="C63" s="32">
        <v>7</v>
      </c>
      <c r="D63" s="31" t="s">
        <v>10</v>
      </c>
      <c r="E63" s="32">
        <v>0</v>
      </c>
      <c r="F63" s="32"/>
      <c r="G63" s="32"/>
      <c r="H63" s="32"/>
      <c r="I63" s="32"/>
      <c r="J63" s="32"/>
      <c r="K63" s="32"/>
      <c r="L63" s="32"/>
      <c r="M63" s="32">
        <v>0</v>
      </c>
      <c r="N63" s="32">
        <v>31</v>
      </c>
      <c r="O63" s="32">
        <v>1</v>
      </c>
      <c r="P63" s="33"/>
      <c r="Q63" s="76"/>
      <c r="R63" s="76"/>
      <c r="S63" s="77" t="s">
        <v>4</v>
      </c>
      <c r="T63" s="57" t="s">
        <v>54</v>
      </c>
      <c r="U63" s="47">
        <v>6175.3</v>
      </c>
      <c r="V63" s="47">
        <v>13346.4</v>
      </c>
      <c r="W63" s="47">
        <v>5400</v>
      </c>
      <c r="X63" s="47">
        <v>7375</v>
      </c>
      <c r="Y63" s="47">
        <v>10485</v>
      </c>
      <c r="Z63" s="47">
        <v>38317.9</v>
      </c>
      <c r="AA63" s="47">
        <v>4257.3</v>
      </c>
      <c r="AB63" s="47">
        <v>4605</v>
      </c>
      <c r="AC63" s="34">
        <v>108896.7</v>
      </c>
      <c r="AD63" s="32"/>
      <c r="AE63" s="32"/>
      <c r="AF63" s="32"/>
      <c r="AG63" s="32"/>
      <c r="AH63" s="32"/>
      <c r="AI63" s="35"/>
    </row>
    <row r="64" spans="1:35" s="43" customFormat="1" ht="46.5" customHeight="1" x14ac:dyDescent="0.25">
      <c r="A64" s="37"/>
      <c r="B64" s="38" t="s">
        <v>9</v>
      </c>
      <c r="C64" s="39">
        <v>7</v>
      </c>
      <c r="D64" s="38" t="s">
        <v>10</v>
      </c>
      <c r="E64" s="39">
        <v>0</v>
      </c>
      <c r="F64" s="39"/>
      <c r="G64" s="39"/>
      <c r="H64" s="39"/>
      <c r="I64" s="39"/>
      <c r="J64" s="39"/>
      <c r="K64" s="39"/>
      <c r="L64" s="39"/>
      <c r="M64" s="39">
        <v>0</v>
      </c>
      <c r="N64" s="39">
        <v>32</v>
      </c>
      <c r="O64" s="39">
        <v>2</v>
      </c>
      <c r="P64" s="40"/>
      <c r="Q64" s="76"/>
      <c r="R64" s="76"/>
      <c r="S64" s="78"/>
      <c r="T64" s="58" t="s">
        <v>44</v>
      </c>
      <c r="U64" s="47">
        <v>22542.7</v>
      </c>
      <c r="V64" s="47">
        <v>48776.74</v>
      </c>
      <c r="W64" s="47">
        <v>1572.7</v>
      </c>
      <c r="X64" s="47">
        <v>38632.699999999997</v>
      </c>
      <c r="Y64" s="47">
        <v>10038.1</v>
      </c>
      <c r="Z64" s="47">
        <v>41104.400000000001</v>
      </c>
      <c r="AA64" s="47">
        <v>41137.699999999997</v>
      </c>
      <c r="AB64" s="47">
        <v>39333.300000000003</v>
      </c>
      <c r="AC64" s="41">
        <v>395634.84</v>
      </c>
      <c r="AD64" s="39"/>
      <c r="AE64" s="39"/>
      <c r="AF64" s="39"/>
      <c r="AG64" s="39"/>
      <c r="AH64" s="39"/>
      <c r="AI64" s="42"/>
    </row>
    <row r="65" spans="1:35" ht="78" customHeight="1" x14ac:dyDescent="0.25">
      <c r="A65" s="12"/>
      <c r="B65" s="13" t="s">
        <v>9</v>
      </c>
      <c r="C65" s="14">
        <v>7</v>
      </c>
      <c r="D65" s="13" t="s">
        <v>10</v>
      </c>
      <c r="E65" s="14">
        <v>0</v>
      </c>
      <c r="F65" s="14"/>
      <c r="G65" s="14"/>
      <c r="H65" s="14"/>
      <c r="I65" s="14"/>
      <c r="J65" s="14"/>
      <c r="K65" s="14"/>
      <c r="L65" s="14"/>
      <c r="M65" s="14">
        <v>0</v>
      </c>
      <c r="N65" s="14">
        <v>33</v>
      </c>
      <c r="O65" s="14">
        <v>3</v>
      </c>
      <c r="P65" s="15"/>
      <c r="Q65" s="76"/>
      <c r="R65" s="76"/>
      <c r="S65" s="79"/>
      <c r="T65" s="19" t="s">
        <v>55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47">
        <v>0</v>
      </c>
      <c r="AA65" s="47">
        <v>0</v>
      </c>
      <c r="AB65" s="47">
        <v>0</v>
      </c>
      <c r="AC65" s="1">
        <v>0</v>
      </c>
      <c r="AD65" s="14"/>
      <c r="AE65" s="14"/>
      <c r="AF65" s="14"/>
      <c r="AG65" s="14"/>
      <c r="AH65" s="14"/>
      <c r="AI65" s="16"/>
    </row>
    <row r="66" spans="1:35" ht="13.5" customHeight="1" x14ac:dyDescent="0.25">
      <c r="A66" s="12"/>
      <c r="B66" s="13" t="s">
        <v>9</v>
      </c>
      <c r="C66" s="14">
        <v>7</v>
      </c>
      <c r="D66" s="13" t="s">
        <v>10</v>
      </c>
      <c r="E66" s="14">
        <v>0</v>
      </c>
      <c r="F66" s="14"/>
      <c r="G66" s="14"/>
      <c r="H66" s="14"/>
      <c r="I66" s="14"/>
      <c r="J66" s="14"/>
      <c r="K66" s="14"/>
      <c r="L66" s="14"/>
      <c r="M66" s="14">
        <v>0</v>
      </c>
      <c r="N66" s="14">
        <v>34</v>
      </c>
      <c r="O66" s="14">
        <v>4</v>
      </c>
      <c r="P66" s="15"/>
      <c r="Q66" s="76"/>
      <c r="R66" s="76"/>
      <c r="S66" s="79" t="s">
        <v>3</v>
      </c>
      <c r="T66" s="79"/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47">
        <v>0</v>
      </c>
      <c r="AA66" s="47">
        <v>0</v>
      </c>
      <c r="AB66" s="47">
        <v>0</v>
      </c>
      <c r="AC66" s="1">
        <v>0</v>
      </c>
      <c r="AD66" s="14"/>
      <c r="AE66" s="14"/>
      <c r="AF66" s="14"/>
      <c r="AG66" s="14"/>
      <c r="AH66" s="14"/>
      <c r="AI66" s="16"/>
    </row>
    <row r="67" spans="1:35" ht="31.5" customHeight="1" x14ac:dyDescent="0.25">
      <c r="A67" s="12"/>
      <c r="B67" s="13" t="s">
        <v>9</v>
      </c>
      <c r="C67" s="14">
        <v>7</v>
      </c>
      <c r="D67" s="13" t="s">
        <v>10</v>
      </c>
      <c r="E67" s="14">
        <v>0</v>
      </c>
      <c r="F67" s="14"/>
      <c r="G67" s="14"/>
      <c r="H67" s="14"/>
      <c r="I67" s="14"/>
      <c r="J67" s="14"/>
      <c r="K67" s="14"/>
      <c r="L67" s="14"/>
      <c r="M67" s="14">
        <v>0</v>
      </c>
      <c r="N67" s="14">
        <v>35</v>
      </c>
      <c r="O67" s="14">
        <v>5</v>
      </c>
      <c r="P67" s="15"/>
      <c r="Q67" s="76"/>
      <c r="R67" s="76"/>
      <c r="S67" s="79" t="s">
        <v>2</v>
      </c>
      <c r="T67" s="79"/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47">
        <v>0</v>
      </c>
      <c r="AA67" s="47">
        <v>0</v>
      </c>
      <c r="AB67" s="47">
        <v>0</v>
      </c>
      <c r="AC67" s="1">
        <v>0</v>
      </c>
      <c r="AD67" s="14"/>
      <c r="AE67" s="14"/>
      <c r="AF67" s="14"/>
      <c r="AG67" s="14"/>
      <c r="AH67" s="14"/>
      <c r="AI67" s="16"/>
    </row>
    <row r="68" spans="1:35" ht="32.25" customHeight="1" x14ac:dyDescent="0.25">
      <c r="A68" s="12"/>
      <c r="B68" s="13" t="s">
        <v>9</v>
      </c>
      <c r="C68" s="14">
        <v>7</v>
      </c>
      <c r="D68" s="13" t="s">
        <v>10</v>
      </c>
      <c r="E68" s="14">
        <v>0</v>
      </c>
      <c r="F68" s="14"/>
      <c r="G68" s="14"/>
      <c r="H68" s="14"/>
      <c r="I68" s="14"/>
      <c r="J68" s="14"/>
      <c r="K68" s="14"/>
      <c r="L68" s="14"/>
      <c r="M68" s="14">
        <v>0</v>
      </c>
      <c r="N68" s="14">
        <v>36</v>
      </c>
      <c r="O68" s="14">
        <v>6</v>
      </c>
      <c r="P68" s="15"/>
      <c r="Q68" s="76"/>
      <c r="R68" s="76"/>
      <c r="S68" s="79" t="s">
        <v>1</v>
      </c>
      <c r="T68" s="79"/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47">
        <v>0</v>
      </c>
      <c r="AA68" s="47">
        <v>0</v>
      </c>
      <c r="AB68" s="47">
        <v>0</v>
      </c>
      <c r="AC68" s="1">
        <v>0</v>
      </c>
      <c r="AD68" s="14"/>
      <c r="AE68" s="14"/>
      <c r="AF68" s="14"/>
      <c r="AG68" s="14"/>
      <c r="AH68" s="14"/>
      <c r="AI68" s="16"/>
    </row>
    <row r="69" spans="1:35" ht="19.5" customHeight="1" x14ac:dyDescent="0.25">
      <c r="A69" s="12"/>
      <c r="B69" s="13" t="s">
        <v>9</v>
      </c>
      <c r="C69" s="14">
        <v>7</v>
      </c>
      <c r="D69" s="13" t="s">
        <v>10</v>
      </c>
      <c r="E69" s="14">
        <v>0</v>
      </c>
      <c r="F69" s="14"/>
      <c r="G69" s="14"/>
      <c r="H69" s="14"/>
      <c r="I69" s="14"/>
      <c r="J69" s="14"/>
      <c r="K69" s="14"/>
      <c r="L69" s="14"/>
      <c r="M69" s="14">
        <v>0</v>
      </c>
      <c r="N69" s="14">
        <v>37</v>
      </c>
      <c r="O69" s="14">
        <v>7</v>
      </c>
      <c r="P69" s="15"/>
      <c r="Q69" s="76"/>
      <c r="R69" s="76"/>
      <c r="S69" s="78" t="s">
        <v>0</v>
      </c>
      <c r="T69" s="78"/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47">
        <v>0</v>
      </c>
      <c r="AA69" s="47">
        <v>0</v>
      </c>
      <c r="AB69" s="47">
        <v>0</v>
      </c>
      <c r="AC69" s="1">
        <v>0</v>
      </c>
      <c r="AD69" s="14"/>
      <c r="AE69" s="14"/>
      <c r="AF69" s="14"/>
      <c r="AG69" s="14"/>
      <c r="AH69" s="14"/>
      <c r="AI69" s="23"/>
    </row>
    <row r="70" spans="1:35" ht="19.5" customHeight="1" x14ac:dyDescent="0.25">
      <c r="A70" s="64"/>
      <c r="B70" s="65"/>
      <c r="C70" s="66"/>
      <c r="D70" s="65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76" t="s">
        <v>67</v>
      </c>
      <c r="R70" s="76" t="s">
        <v>68</v>
      </c>
      <c r="S70" s="78" t="s">
        <v>53</v>
      </c>
      <c r="T70" s="78"/>
      <c r="U70" s="25">
        <f>U72+U71</f>
        <v>7010.6</v>
      </c>
      <c r="V70" s="25">
        <f t="shared" ref="V70:AB70" si="11">V72+V71</f>
        <v>16095.1</v>
      </c>
      <c r="W70" s="25">
        <f t="shared" si="11"/>
        <v>0</v>
      </c>
      <c r="X70" s="25">
        <f t="shared" si="11"/>
        <v>89627.700000000012</v>
      </c>
      <c r="Y70" s="25">
        <f t="shared" si="11"/>
        <v>85259.7</v>
      </c>
      <c r="Z70" s="25">
        <f t="shared" si="11"/>
        <v>71508.899999999994</v>
      </c>
      <c r="AA70" s="25">
        <f t="shared" si="11"/>
        <v>63606.7</v>
      </c>
      <c r="AB70" s="25">
        <f t="shared" si="11"/>
        <v>63671.1</v>
      </c>
      <c r="AC70" s="67"/>
      <c r="AD70" s="66"/>
      <c r="AE70" s="66"/>
      <c r="AF70" s="66"/>
      <c r="AG70" s="66"/>
      <c r="AH70" s="66"/>
      <c r="AI70" s="68"/>
    </row>
    <row r="71" spans="1:35" ht="49.5" customHeight="1" x14ac:dyDescent="0.25">
      <c r="A71" s="64"/>
      <c r="B71" s="65"/>
      <c r="C71" s="66"/>
      <c r="D71" s="65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76"/>
      <c r="R71" s="76"/>
      <c r="S71" s="77" t="s">
        <v>4</v>
      </c>
      <c r="T71" s="57" t="s">
        <v>54</v>
      </c>
      <c r="U71" s="47">
        <v>0</v>
      </c>
      <c r="V71" s="47">
        <v>0</v>
      </c>
      <c r="W71" s="47">
        <v>0</v>
      </c>
      <c r="X71" s="47">
        <v>69945.100000000006</v>
      </c>
      <c r="Y71" s="47">
        <v>69418.399999999994</v>
      </c>
      <c r="Z71" s="47">
        <v>71508.899999999994</v>
      </c>
      <c r="AA71" s="47">
        <v>63606.7</v>
      </c>
      <c r="AB71" s="47">
        <v>63671.1</v>
      </c>
      <c r="AC71" s="67"/>
      <c r="AD71" s="66"/>
      <c r="AE71" s="66"/>
      <c r="AF71" s="66"/>
      <c r="AG71" s="66"/>
      <c r="AH71" s="66"/>
      <c r="AI71" s="68"/>
    </row>
    <row r="72" spans="1:35" ht="19.5" customHeight="1" x14ac:dyDescent="0.25">
      <c r="A72" s="64"/>
      <c r="B72" s="65"/>
      <c r="C72" s="66"/>
      <c r="D72" s="65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76"/>
      <c r="R72" s="76"/>
      <c r="S72" s="78"/>
      <c r="T72" s="58" t="s">
        <v>44</v>
      </c>
      <c r="U72" s="47">
        <v>7010.6</v>
      </c>
      <c r="V72" s="47">
        <v>16095.1</v>
      </c>
      <c r="W72" s="47">
        <v>0</v>
      </c>
      <c r="X72" s="47">
        <v>19682.599999999999</v>
      </c>
      <c r="Y72" s="47">
        <v>15841.3</v>
      </c>
      <c r="Z72" s="47">
        <v>0</v>
      </c>
      <c r="AA72" s="47">
        <v>0</v>
      </c>
      <c r="AB72" s="47">
        <v>0</v>
      </c>
      <c r="AC72" s="67"/>
      <c r="AD72" s="66"/>
      <c r="AE72" s="66"/>
      <c r="AF72" s="66"/>
      <c r="AG72" s="66"/>
      <c r="AH72" s="66"/>
      <c r="AI72" s="68"/>
    </row>
    <row r="73" spans="1:35" ht="19.5" customHeight="1" x14ac:dyDescent="0.25">
      <c r="A73" s="64"/>
      <c r="B73" s="65"/>
      <c r="C73" s="66"/>
      <c r="D73" s="65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76"/>
      <c r="R73" s="76"/>
      <c r="S73" s="79"/>
      <c r="T73" s="19" t="s">
        <v>55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47">
        <v>0</v>
      </c>
      <c r="AA73" s="47">
        <v>0</v>
      </c>
      <c r="AB73" s="47">
        <v>0</v>
      </c>
      <c r="AC73" s="67"/>
      <c r="AD73" s="66"/>
      <c r="AE73" s="66"/>
      <c r="AF73" s="66"/>
      <c r="AG73" s="66"/>
      <c r="AH73" s="66"/>
      <c r="AI73" s="68"/>
    </row>
    <row r="74" spans="1:35" ht="19.5" customHeight="1" x14ac:dyDescent="0.25">
      <c r="A74" s="64"/>
      <c r="B74" s="65"/>
      <c r="C74" s="66"/>
      <c r="D74" s="65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76"/>
      <c r="R74" s="76"/>
      <c r="S74" s="79" t="s">
        <v>3</v>
      </c>
      <c r="T74" s="79"/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47">
        <v>0</v>
      </c>
      <c r="AA74" s="47">
        <v>0</v>
      </c>
      <c r="AB74" s="47">
        <v>0</v>
      </c>
      <c r="AC74" s="67"/>
      <c r="AD74" s="66"/>
      <c r="AE74" s="66"/>
      <c r="AF74" s="66"/>
      <c r="AG74" s="66"/>
      <c r="AH74" s="66"/>
      <c r="AI74" s="68"/>
    </row>
    <row r="75" spans="1:35" ht="42.75" customHeight="1" x14ac:dyDescent="0.25">
      <c r="A75" s="64"/>
      <c r="B75" s="65"/>
      <c r="C75" s="66"/>
      <c r="D75" s="65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76"/>
      <c r="R75" s="76"/>
      <c r="S75" s="79" t="s">
        <v>2</v>
      </c>
      <c r="T75" s="79"/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47">
        <v>0</v>
      </c>
      <c r="AA75" s="47">
        <v>0</v>
      </c>
      <c r="AB75" s="47">
        <v>0</v>
      </c>
      <c r="AC75" s="67"/>
      <c r="AD75" s="66"/>
      <c r="AE75" s="66"/>
      <c r="AF75" s="66"/>
      <c r="AG75" s="66"/>
      <c r="AH75" s="66"/>
      <c r="AI75" s="68"/>
    </row>
    <row r="76" spans="1:35" ht="19.5" customHeight="1" x14ac:dyDescent="0.25">
      <c r="A76" s="64"/>
      <c r="B76" s="65"/>
      <c r="C76" s="66"/>
      <c r="D76" s="65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76"/>
      <c r="R76" s="76"/>
      <c r="S76" s="79" t="s">
        <v>1</v>
      </c>
      <c r="T76" s="79"/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47">
        <v>0</v>
      </c>
      <c r="AA76" s="47">
        <v>0</v>
      </c>
      <c r="AB76" s="47">
        <v>0</v>
      </c>
      <c r="AC76" s="67"/>
      <c r="AD76" s="66"/>
      <c r="AE76" s="66"/>
      <c r="AF76" s="66"/>
      <c r="AG76" s="66"/>
      <c r="AH76" s="66"/>
      <c r="AI76" s="68"/>
    </row>
    <row r="77" spans="1:35" ht="19.5" customHeight="1" x14ac:dyDescent="0.25">
      <c r="A77" s="64"/>
      <c r="B77" s="65"/>
      <c r="C77" s="66"/>
      <c r="D77" s="65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80"/>
      <c r="R77" s="80"/>
      <c r="S77" s="79" t="s">
        <v>0</v>
      </c>
      <c r="T77" s="79"/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47">
        <v>0</v>
      </c>
      <c r="AA77" s="47">
        <v>0</v>
      </c>
      <c r="AB77" s="47">
        <v>0</v>
      </c>
      <c r="AC77" s="67"/>
      <c r="AD77" s="66"/>
      <c r="AE77" s="66"/>
      <c r="AF77" s="66"/>
      <c r="AG77" s="66"/>
      <c r="AH77" s="66"/>
      <c r="AI77" s="68"/>
    </row>
    <row r="78" spans="1:35" ht="178.5" customHeight="1" x14ac:dyDescent="0.2">
      <c r="Q78" s="82" t="s">
        <v>69</v>
      </c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I78" s="24"/>
    </row>
    <row r="79" spans="1:35" x14ac:dyDescent="0.2">
      <c r="Y79" s="20"/>
      <c r="Z79" s="49"/>
      <c r="AA79" s="49"/>
    </row>
  </sheetData>
  <mergeCells count="81">
    <mergeCell ref="Q70:Q77"/>
    <mergeCell ref="R70:R77"/>
    <mergeCell ref="S70:T70"/>
    <mergeCell ref="S71:S73"/>
    <mergeCell ref="S74:T74"/>
    <mergeCell ref="S75:T75"/>
    <mergeCell ref="S76:T76"/>
    <mergeCell ref="S77:T77"/>
    <mergeCell ref="Q78:AB78"/>
    <mergeCell ref="S5:T5"/>
    <mergeCell ref="Q3:Q4"/>
    <mergeCell ref="R3:R4"/>
    <mergeCell ref="S3:T4"/>
    <mergeCell ref="U3:AB3"/>
    <mergeCell ref="Q6:Q13"/>
    <mergeCell ref="R6:R13"/>
    <mergeCell ref="S7:S9"/>
    <mergeCell ref="Q14:Q21"/>
    <mergeCell ref="R14:R21"/>
    <mergeCell ref="S15:S17"/>
    <mergeCell ref="S6:T6"/>
    <mergeCell ref="S10:T10"/>
    <mergeCell ref="S11:T11"/>
    <mergeCell ref="S12:T12"/>
    <mergeCell ref="S13:T13"/>
    <mergeCell ref="Q22:Q29"/>
    <mergeCell ref="R22:R29"/>
    <mergeCell ref="S23:S25"/>
    <mergeCell ref="S22:T22"/>
    <mergeCell ref="S26:T26"/>
    <mergeCell ref="S27:T27"/>
    <mergeCell ref="S28:T28"/>
    <mergeCell ref="S29:T29"/>
    <mergeCell ref="S14:T14"/>
    <mergeCell ref="S18:T18"/>
    <mergeCell ref="S19:T19"/>
    <mergeCell ref="S20:T20"/>
    <mergeCell ref="S21:T21"/>
    <mergeCell ref="Q30:Q37"/>
    <mergeCell ref="R30:R37"/>
    <mergeCell ref="S31:S33"/>
    <mergeCell ref="S30:T30"/>
    <mergeCell ref="S34:T34"/>
    <mergeCell ref="S35:T35"/>
    <mergeCell ref="S36:T36"/>
    <mergeCell ref="S37:T37"/>
    <mergeCell ref="Q38:Q45"/>
    <mergeCell ref="R38:R45"/>
    <mergeCell ref="S39:S41"/>
    <mergeCell ref="S38:T38"/>
    <mergeCell ref="S42:T42"/>
    <mergeCell ref="S43:T43"/>
    <mergeCell ref="S44:T44"/>
    <mergeCell ref="S45:T45"/>
    <mergeCell ref="S59:T59"/>
    <mergeCell ref="S60:T60"/>
    <mergeCell ref="S61:T61"/>
    <mergeCell ref="Q46:Q53"/>
    <mergeCell ref="R46:R53"/>
    <mergeCell ref="S47:S49"/>
    <mergeCell ref="S46:T46"/>
    <mergeCell ref="S50:T50"/>
    <mergeCell ref="S51:T51"/>
    <mergeCell ref="S52:T52"/>
    <mergeCell ref="S53:T53"/>
    <mergeCell ref="AK2:AV2"/>
    <mergeCell ref="O1:AD1"/>
    <mergeCell ref="M2:AD2"/>
    <mergeCell ref="Q62:Q69"/>
    <mergeCell ref="R62:R69"/>
    <mergeCell ref="S63:S65"/>
    <mergeCell ref="S62:T62"/>
    <mergeCell ref="S66:T66"/>
    <mergeCell ref="S67:T67"/>
    <mergeCell ref="S68:T68"/>
    <mergeCell ref="S69:T69"/>
    <mergeCell ref="Q54:Q61"/>
    <mergeCell ref="R54:R61"/>
    <mergeCell ref="S55:S57"/>
    <mergeCell ref="S54:T54"/>
    <mergeCell ref="S58:T58"/>
  </mergeCells>
  <pageMargins left="0.74803149606299213" right="0.74803149606299213" top="0.98425196850393704" bottom="0.98425196850393704" header="0.51181102362204722" footer="0.51181102362204722"/>
  <pageSetup paperSize="9" scale="61" fitToHeight="0" orientation="landscape" r:id="rId1"/>
  <headerFooter differentFirst="1" scaleWithDoc="0">
    <oddHeader>&amp;C&amp;P</oddHeader>
  </headerFooter>
  <rowBreaks count="4" manualBreakCount="4">
    <brk id="21" min="1" max="29" man="1"/>
    <brk id="37" min="1" max="29" man="1"/>
    <brk id="53" min="1" max="29" man="1"/>
    <brk id="69" min="1" max="29" man="1"/>
  </rowBreaks>
  <colBreaks count="1" manualBreakCount="1">
    <brk id="28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Новый_1</vt:lpstr>
      <vt:lpstr>Новый_1!Заголовки_для_печати</vt:lpstr>
      <vt:lpstr>Новый_1!Область_печати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</dc:creator>
  <cp:lastModifiedBy>USNCOMPUTERS</cp:lastModifiedBy>
  <cp:lastPrinted>2018-09-12T11:49:14Z</cp:lastPrinted>
  <dcterms:created xsi:type="dcterms:W3CDTF">2017-02-08T09:26:18Z</dcterms:created>
  <dcterms:modified xsi:type="dcterms:W3CDTF">2018-09-24T09:08:28Z</dcterms:modified>
</cp:coreProperties>
</file>