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599"/>
  </bookViews>
  <sheets>
    <sheet name="Медведь" sheetId="2" r:id="rId1"/>
    <sheet name="Барсук" sheetId="3" r:id="rId2"/>
  </sheets>
  <calcPr calcId="145621"/>
</workbook>
</file>

<file path=xl/calcChain.xml><?xml version="1.0" encoding="utf-8"?>
<calcChain xmlns="http://schemas.openxmlformats.org/spreadsheetml/2006/main">
  <c r="D73" i="3" l="1"/>
  <c r="C91" i="3"/>
  <c r="E90" i="3"/>
  <c r="E89" i="3"/>
  <c r="E88" i="3"/>
  <c r="E87" i="3"/>
  <c r="E86" i="3"/>
  <c r="E85" i="3"/>
  <c r="E84" i="3"/>
  <c r="E83" i="3"/>
  <c r="E82" i="3"/>
  <c r="E81" i="3"/>
  <c r="E78" i="3"/>
  <c r="E77" i="3"/>
  <c r="E76" i="3"/>
  <c r="E75" i="3"/>
  <c r="E72" i="3"/>
  <c r="E71" i="3"/>
  <c r="E70" i="3"/>
  <c r="E69" i="3"/>
  <c r="E68" i="3"/>
  <c r="E67" i="3"/>
  <c r="E66" i="3"/>
  <c r="E65" i="3"/>
  <c r="E64" i="3"/>
  <c r="E63" i="3"/>
  <c r="E60" i="3"/>
  <c r="E59" i="3"/>
  <c r="E58" i="3"/>
  <c r="E57" i="3"/>
  <c r="E34" i="3"/>
  <c r="E32" i="3"/>
  <c r="E47" i="3"/>
  <c r="E45" i="3"/>
  <c r="E44" i="3"/>
  <c r="E42" i="3"/>
  <c r="E41" i="3"/>
  <c r="E40" i="3"/>
  <c r="E39" i="3"/>
  <c r="E36" i="3"/>
  <c r="E35" i="3"/>
  <c r="E33" i="3"/>
  <c r="E29" i="3"/>
  <c r="E28" i="3"/>
  <c r="E26" i="3"/>
  <c r="E25" i="3"/>
  <c r="E16" i="3"/>
  <c r="E15" i="3"/>
  <c r="E14" i="3"/>
  <c r="E13" i="3"/>
  <c r="E12" i="3"/>
  <c r="D17" i="3"/>
  <c r="C61" i="2" l="1"/>
  <c r="D108" i="2" l="1"/>
  <c r="F79" i="2"/>
  <c r="F68" i="2"/>
  <c r="F47" i="2"/>
  <c r="D47" i="2"/>
  <c r="D40" i="2"/>
  <c r="E125" i="2"/>
  <c r="E124" i="2"/>
  <c r="E123" i="2"/>
  <c r="E122" i="2"/>
  <c r="E121" i="2"/>
  <c r="E120" i="2"/>
  <c r="E119" i="2"/>
  <c r="E118" i="2"/>
  <c r="E117" i="2"/>
  <c r="E116" i="2"/>
  <c r="E113" i="2"/>
  <c r="E112" i="2"/>
  <c r="E111" i="2"/>
  <c r="E110" i="2"/>
  <c r="E107" i="2"/>
  <c r="E106" i="2"/>
  <c r="E103" i="2"/>
  <c r="E102" i="2"/>
  <c r="E101" i="2"/>
  <c r="E100" i="2"/>
  <c r="E99" i="2"/>
  <c r="E98" i="2"/>
  <c r="E97" i="2"/>
  <c r="E96" i="2"/>
  <c r="E95" i="2"/>
  <c r="E94" i="2"/>
  <c r="E91" i="2"/>
  <c r="E90" i="2"/>
  <c r="E89" i="2"/>
  <c r="E88" i="2"/>
  <c r="E85" i="2"/>
  <c r="E84" i="2"/>
  <c r="E83" i="2"/>
  <c r="E82" i="2"/>
  <c r="E81" i="2"/>
  <c r="E78" i="2"/>
  <c r="E77" i="2"/>
  <c r="E76" i="2"/>
  <c r="E75" i="2"/>
  <c r="E74" i="2"/>
  <c r="E73" i="2"/>
  <c r="E72" i="2"/>
  <c r="E71" i="2"/>
  <c r="E70" i="2"/>
  <c r="E67" i="2"/>
  <c r="E66" i="2"/>
  <c r="E65" i="2"/>
  <c r="E64" i="2"/>
  <c r="E63" i="2"/>
  <c r="E60" i="2"/>
  <c r="E59" i="2"/>
  <c r="E58" i="2"/>
  <c r="E57" i="2"/>
  <c r="E56" i="2"/>
  <c r="E53" i="2"/>
  <c r="E52" i="2"/>
  <c r="E51" i="2"/>
  <c r="E50" i="2"/>
  <c r="E49" i="2"/>
  <c r="E46" i="2"/>
  <c r="E45" i="2"/>
  <c r="E44" i="2"/>
  <c r="E43" i="2"/>
  <c r="E42" i="2"/>
  <c r="E39" i="2"/>
  <c r="E38" i="2"/>
  <c r="E37" i="2"/>
  <c r="E36" i="2"/>
  <c r="E33" i="2"/>
  <c r="E32" i="2"/>
  <c r="E29" i="2"/>
  <c r="E28" i="2"/>
  <c r="E27" i="2"/>
  <c r="E26" i="2"/>
  <c r="E25" i="2"/>
  <c r="E22" i="2"/>
  <c r="E21" i="2"/>
  <c r="E17" i="2"/>
  <c r="E13" i="2"/>
  <c r="E12" i="2"/>
  <c r="E11" i="2"/>
  <c r="F30" i="2"/>
  <c r="C18" i="2"/>
  <c r="E18" i="2" s="1"/>
  <c r="F14" i="2"/>
  <c r="D14" i="2"/>
  <c r="E14" i="2" s="1"/>
  <c r="F128" i="2" l="1"/>
  <c r="F91" i="3" l="1"/>
  <c r="D91" i="3"/>
  <c r="E91" i="3" s="1"/>
  <c r="F79" i="3"/>
  <c r="D79" i="3"/>
  <c r="C79" i="3"/>
  <c r="F73" i="3"/>
  <c r="C73" i="3"/>
  <c r="F61" i="3"/>
  <c r="D61" i="3"/>
  <c r="C61" i="3"/>
  <c r="F55" i="3"/>
  <c r="D55" i="3"/>
  <c r="C55" i="3"/>
  <c r="F48" i="3"/>
  <c r="D48" i="3"/>
  <c r="C48" i="3"/>
  <c r="F37" i="3"/>
  <c r="D37" i="3"/>
  <c r="C37" i="3"/>
  <c r="F30" i="3"/>
  <c r="D30" i="3"/>
  <c r="C30" i="3"/>
  <c r="F23" i="3"/>
  <c r="D23" i="3"/>
  <c r="C23" i="3"/>
  <c r="F17" i="3"/>
  <c r="C17" i="3"/>
  <c r="E17" i="3" l="1"/>
  <c r="C92" i="3"/>
  <c r="F92" i="3"/>
  <c r="D92" i="3"/>
  <c r="E92" i="3" s="1"/>
  <c r="E37" i="3"/>
  <c r="E79" i="3"/>
  <c r="E73" i="3"/>
  <c r="E30" i="3"/>
  <c r="E48" i="3"/>
  <c r="E61" i="3"/>
  <c r="F126" i="2"/>
  <c r="D126" i="2"/>
  <c r="F114" i="2"/>
  <c r="D114" i="2"/>
  <c r="F108" i="2"/>
  <c r="F104" i="2"/>
  <c r="D104" i="2"/>
  <c r="F92" i="2"/>
  <c r="D92" i="2"/>
  <c r="F86" i="2"/>
  <c r="D86" i="2"/>
  <c r="D79" i="2"/>
  <c r="D68" i="2"/>
  <c r="F61" i="2"/>
  <c r="D61" i="2"/>
  <c r="F54" i="2"/>
  <c r="D54" i="2"/>
  <c r="F40" i="2"/>
  <c r="D30" i="2"/>
  <c r="F23" i="2"/>
  <c r="D23" i="2"/>
  <c r="C23" i="2"/>
  <c r="F19" i="2"/>
  <c r="D19" i="2"/>
  <c r="E19" i="2" s="1"/>
  <c r="C79" i="2"/>
  <c r="C92" i="2"/>
  <c r="C104" i="2"/>
  <c r="C108" i="2"/>
  <c r="E108" i="2" s="1"/>
  <c r="C114" i="2"/>
  <c r="C126" i="2"/>
  <c r="C86" i="2"/>
  <c r="C68" i="2"/>
  <c r="C54" i="2"/>
  <c r="C47" i="2"/>
  <c r="E47" i="2" s="1"/>
  <c r="C40" i="2"/>
  <c r="C34" i="2"/>
  <c r="E34" i="2" s="1"/>
  <c r="C30" i="2"/>
  <c r="E30" i="2" s="1"/>
  <c r="C15" i="2"/>
  <c r="E15" i="2" s="1"/>
  <c r="E23" i="2" l="1"/>
  <c r="F127" i="2"/>
  <c r="E114" i="2"/>
  <c r="E126" i="2"/>
  <c r="E104" i="2"/>
  <c r="E92" i="2"/>
  <c r="E86" i="2"/>
  <c r="E79" i="2"/>
  <c r="E68" i="2"/>
  <c r="E61" i="2"/>
  <c r="E54" i="2"/>
  <c r="E40" i="2"/>
  <c r="C127" i="2"/>
  <c r="D127" i="2"/>
  <c r="E127" i="2" l="1"/>
</calcChain>
</file>

<file path=xl/sharedStrings.xml><?xml version="1.0" encoding="utf-8"?>
<sst xmlns="http://schemas.openxmlformats.org/spreadsheetml/2006/main" count="379" uniqueCount="128">
  <si>
    <t>Главы Республики Карелия</t>
  </si>
  <si>
    <t xml:space="preserve">1. </t>
  </si>
  <si>
    <t xml:space="preserve">2. </t>
  </si>
  <si>
    <t xml:space="preserve">3. </t>
  </si>
  <si>
    <t xml:space="preserve">4. </t>
  </si>
  <si>
    <t xml:space="preserve">5. </t>
  </si>
  <si>
    <t xml:space="preserve">6. </t>
  </si>
  <si>
    <t xml:space="preserve">7. </t>
  </si>
  <si>
    <t xml:space="preserve">8. </t>
  </si>
  <si>
    <t>9.</t>
  </si>
  <si>
    <t xml:space="preserve">9. </t>
  </si>
  <si>
    <t>10.</t>
  </si>
  <si>
    <t xml:space="preserve">Всего по Республике Карелия                   </t>
  </si>
  <si>
    <t xml:space="preserve"> Наименование  охотничьего угодья</t>
  </si>
  <si>
    <t>Численность охотничьих ресурсов, особей</t>
  </si>
  <si>
    <t>Квота добычи всего, особей</t>
  </si>
  <si>
    <t xml:space="preserve">Общедоступные охотничьи  угодья </t>
  </si>
  <si>
    <t>Охотничье угодье Карельской региональной общественной организации охотников и рыболовов</t>
  </si>
  <si>
    <t xml:space="preserve">Общедоступные охотничьи угодья </t>
  </si>
  <si>
    <t xml:space="preserve">Охотничье угодье городской  общественной организации Костомукшское городское  объединение охотников и  рыболовов     </t>
  </si>
  <si>
    <t>Охотничье угодье Пудожского отделения Карельской региональной общественной организации охотников и рыболовов</t>
  </si>
  <si>
    <t xml:space="preserve">Охотничье угодье  индивидуального предпринимателя Конорева Владимира Алексеевича             </t>
  </si>
  <si>
    <t xml:space="preserve">Охотничье угодье  индивидуального предпринимателя Марусевича Владимира Николаевича            </t>
  </si>
  <si>
    <t>Общедоступные охотничьи угодья</t>
  </si>
  <si>
    <t>1 - без оз. Среднее Куйто (27,5 тыс. га)</t>
  </si>
  <si>
    <t>Приложение № 3</t>
  </si>
  <si>
    <t xml:space="preserve">Всего по Республике Карелия </t>
  </si>
  <si>
    <t xml:space="preserve">Охотничье угодье общества с ограниченной ответственностью «Беломорское»              </t>
  </si>
  <si>
    <t xml:space="preserve">Охотничье угодье общества с ограниченной ответственностью «Гиперборея»                     </t>
  </si>
  <si>
    <t xml:space="preserve">Охотничье угодье местной общественной организации «Кондопожское районное  общество охотников и рыболовов»              </t>
  </si>
  <si>
    <t xml:space="preserve">Охотничье угодье открытого акционерного общества «Кондопога»            </t>
  </si>
  <si>
    <t xml:space="preserve">Охотничье угодье некоммерческого партнерства  по охране, воспроизводству  и рациональному использованию животного  мира «Святобор»                </t>
  </si>
  <si>
    <t xml:space="preserve">Охотничье угодье некоммерческого  партнерства «Северный  охотничий союз»         </t>
  </si>
  <si>
    <t xml:space="preserve">Охотничье угодье общества с ограниченной ответственностью «Перегрин»                         </t>
  </si>
  <si>
    <t xml:space="preserve">Охотничье угодье общества с ограниченной ответственностью «Нереис»    </t>
  </si>
  <si>
    <t xml:space="preserve">Охотничье угодье общества с ограниченной ответственностью «Охота и рыбалка в Карелии»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</si>
  <si>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</si>
  <si>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общества с ограниченной ответственностью  «ТАУНТА»  </t>
  </si>
  <si>
    <t xml:space="preserve">Охотничье угодье общества с ограниченной ответственностью «Спортивный охотничий клуб»    </t>
  </si>
  <si>
    <t xml:space="preserve">Охотничье угодье некоммерческого партнерства «Клуб охотников Карелии»            </t>
  </si>
  <si>
    <t xml:space="preserve">Охотничье угодье общества с ограниченной ответственностью «Производственно-торговое объединение «Питкяранта»   </t>
  </si>
  <si>
    <t xml:space="preserve">Охотничье угодье общества с ограниченной ответственностью «Норт»  </t>
  </si>
  <si>
    <t xml:space="preserve">Охотничье угодье общества с ограниченной ответственностью «Орион-Тур»  </t>
  </si>
  <si>
    <t xml:space="preserve">Охотничье угодье Карельской региональной общественной организации охотников и рыболовов «Охота и рыбалка в Карелии»  </t>
  </si>
  <si>
    <t xml:space="preserve">Охотничье угодье общества с ограниченной ответственностью «Гранитная Гора»   </t>
  </si>
  <si>
    <t xml:space="preserve">Охотничье угодье общества с ограниченной ответственностью «Медведь»     </t>
  </si>
  <si>
    <t xml:space="preserve">Охотничье угодье общества с ограниченной ответственностью «Прайд»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</si>
  <si>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</si>
  <si>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общества с ограниченной ответственностью «Север-Тур»     </t>
  </si>
  <si>
    <t xml:space="preserve">Охотничье угодье общества с ограниченной ответственностью «КарелОнего»    </t>
  </si>
  <si>
    <t xml:space="preserve">Охотничье угодье общества с ограниченной ответственностью «Фауна»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</si>
  <si>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</si>
  <si>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закрытого акционерного общества «Шуялес»  </t>
  </si>
  <si>
    <t xml:space="preserve">Охотничье угодье местной общественной организации «Суоярвское  районное  общество охотников и рыболовов»    </t>
  </si>
  <si>
    <t xml:space="preserve">Охотничье угодье закрытого акционерного общества «ЕВРО-ВОЛГА»  </t>
  </si>
  <si>
    <t xml:space="preserve">Охотничье угодье общества с ограниченной ответственностью «Медведь»  </t>
  </si>
  <si>
    <t xml:space="preserve">Охотничье угодье общества с ограниченной ответственностью «Соанлахти»   </t>
  </si>
  <si>
    <t xml:space="preserve">Охотничье угодье общества с ограниченной ответственностью «Кристалл»   </t>
  </si>
  <si>
    <t xml:space="preserve">Охотничье угодье общества с ограниченной ответственностью «Русь»      </t>
  </si>
  <si>
    <t xml:space="preserve">Охотничье угодье местной общественной организации «Кондопожское районное  общество охотников и рыболовов»               </t>
  </si>
  <si>
    <t xml:space="preserve">Охотничье угодье некоммерческого партнерства  по охране, воспроизводству  и рациональному использованию животного  мира «Святобор»               </t>
  </si>
  <si>
    <t xml:space="preserve">Охотничье угодье общества с ограниченной ответственностью «Спортивный охотничий клуб»   </t>
  </si>
  <si>
    <t xml:space="preserve">Охотничье угодье общества с ограниченной ответственностью «Орион-Тур»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</si>
  <si>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</si>
  <si>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общества с ограниченной ответственностью «Фауна»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</si>
  <si>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</si>
  <si>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общества с ограниченной ответственностью «Охотничье хозяйство «Черные камни»    </t>
  </si>
  <si>
    <t xml:space="preserve">Охотничье угодье местной общественной организации «Суоярвское  районное  общество охотников и рыболовов»     </t>
  </si>
  <si>
    <t xml:space="preserve">Охотничье угодье общества с ограниченной ответственностью «Соанлахти»  </t>
  </si>
  <si>
    <t xml:space="preserve">Охотничье угодье общества с ограниченной ответственностью «Русь»       </t>
  </si>
  <si>
    <t>к  распоряжению</t>
  </si>
  <si>
    <t>к распоряжению</t>
  </si>
  <si>
    <t>3 - без акватории оз. Сегозера (81,5 тыс. га)</t>
  </si>
  <si>
    <t>4 - без части акватории оз. Гимольского (4,05 тыс. га)</t>
  </si>
  <si>
    <t>5 - без акватории оз. Тулос (9,6 тыс. га)</t>
  </si>
  <si>
    <t>7 - без акватории Онежского озера (водный фонд 8,09 тыс. га)</t>
  </si>
  <si>
    <t>8 - без акватории оз. Выгозера (115,9 тыс. га)</t>
  </si>
  <si>
    <t>Квоты добычи бурого медведя</t>
  </si>
  <si>
    <t>Квоты добычи барсука</t>
  </si>
  <si>
    <t>в отношении охотничьих угодий в Республике Карелия</t>
  </si>
  <si>
    <t>№ п/п</t>
  </si>
  <si>
    <t>Беломорский район</t>
  </si>
  <si>
    <t xml:space="preserve">Калевальский район </t>
  </si>
  <si>
    <t xml:space="preserve">Кемский район </t>
  </si>
  <si>
    <t xml:space="preserve">Кондопожский район </t>
  </si>
  <si>
    <t xml:space="preserve">Лахденпохский район </t>
  </si>
  <si>
    <t xml:space="preserve">Лоухский район </t>
  </si>
  <si>
    <t xml:space="preserve">Медвежьегорский район </t>
  </si>
  <si>
    <t xml:space="preserve">Муезерский район </t>
  </si>
  <si>
    <t xml:space="preserve">Олонецкий район </t>
  </si>
  <si>
    <t xml:space="preserve">Питкярантский район </t>
  </si>
  <si>
    <t xml:space="preserve">Прионежский район </t>
  </si>
  <si>
    <t xml:space="preserve">Пудожский район </t>
  </si>
  <si>
    <t xml:space="preserve">Пряжинский район </t>
  </si>
  <si>
    <t xml:space="preserve">Сегежский район </t>
  </si>
  <si>
    <t xml:space="preserve">Суоярвский район </t>
  </si>
  <si>
    <t xml:space="preserve">Охотничье угодье некоммерческого партнерства  - Спортивный клуб «МЕДВЕДЬ»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</si>
  <si>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</si>
  <si>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Карельской Региональной Общественной Организации «ОХОТНИЧИЙ КЛУБ «ПУДОЖСКИЙ МЕДВЕДЬ»  </t>
  </si>
  <si>
    <t xml:space="preserve">Охотничье угодье федерального государственного бюджетного учреждения науки Институт биологии Карельского научного центра Российской академии наук    </t>
  </si>
  <si>
    <t>город Сортавала</t>
  </si>
  <si>
    <t xml:space="preserve">Охотничье угодье некоммерческого партнерства - Спортивный клуб «МЕДВЕДЬ»             </t>
  </si>
  <si>
    <t>Медвежьегорский район</t>
  </si>
  <si>
    <t>Площадь обитания охотничьего ресурса, тыс. га</t>
  </si>
  <si>
    <t>Показатель числен-ности, особей на 1 тыс. га</t>
  </si>
  <si>
    <t xml:space="preserve">Итого                          </t>
  </si>
  <si>
    <t xml:space="preserve">Итого                         </t>
  </si>
  <si>
    <t xml:space="preserve">Итого                        </t>
  </si>
  <si>
    <t xml:space="preserve">Охотничье угодье общества с ограниченной ответственностью «Охотничье хозяйство «Черные камни»  </t>
  </si>
  <si>
    <t>________________________________</t>
  </si>
  <si>
    <t>2 - без акватории оз. Тикшозера (23,2 тыс. га), акватории Иовского водохранилища (29,4 тыс. га), Кумского водохранилища (191,0 тыс. га), озер системы р. Кереть (37,4 тыс. га), озер системы р. Сонрека, р. Кювиканда,         р. Мурашева, р. Кятка, р. Воньга (45,7 тыс. га)</t>
  </si>
  <si>
    <t>6 - без части акватории оз. Гимольского (4,05 тыс. га) и оз. Лексозера (16,6 тыс. га)</t>
  </si>
  <si>
    <t>Показатель числен-ности, особей на   1 тыс. га</t>
  </si>
  <si>
    <t xml:space="preserve">Итого                       </t>
  </si>
  <si>
    <t xml:space="preserve">Итого                      </t>
  </si>
  <si>
    <t>на период с 1 августа 2015 года до 1 августа 2016 года</t>
  </si>
  <si>
    <t>3.</t>
  </si>
  <si>
    <t>4.</t>
  </si>
  <si>
    <t>Заявка на квоты</t>
  </si>
  <si>
    <t>Заявка, особей</t>
  </si>
  <si>
    <t>2.</t>
  </si>
  <si>
    <t>5.</t>
  </si>
  <si>
    <r>
      <t>Охотничье угодье общества с ограниченной ответственностью «Лестур»</t>
    </r>
    <r>
      <rPr>
        <vertAlign val="superscript"/>
        <sz val="12"/>
        <color theme="1"/>
        <rFont val="Times New Roman"/>
        <family val="1"/>
        <charset val="204"/>
      </rPr>
      <t xml:space="preserve"> </t>
    </r>
    <r>
      <rPr>
        <sz val="12"/>
        <color theme="1"/>
        <rFont val="Times New Roman"/>
        <family val="1"/>
        <charset val="204"/>
      </rPr>
      <t xml:space="preserve">                     </t>
    </r>
  </si>
  <si>
    <r>
      <t>Охотничье угодье общества с ограниченной ответственностью «Охотничье хозяйство «Черные камни»</t>
    </r>
    <r>
      <rPr>
        <sz val="12"/>
        <color theme="1"/>
        <rFont val="Times New Roman"/>
        <family val="1"/>
        <charset val="204"/>
      </rPr>
      <t xml:space="preserve">  </t>
    </r>
  </si>
  <si>
    <t>Приложение № 4</t>
  </si>
  <si>
    <t xml:space="preserve">Охотничье угодье  межрегиональной общественной организации «Общество охотников и рыболовов правоохранительных и   административных органов»             </t>
  </si>
  <si>
    <t xml:space="preserve">Охотничье угодье  межрегиональной общественной организации «Общество охотников и рыболовов правоохранительных и административных органов»            </t>
  </si>
  <si>
    <t xml:space="preserve">город Костомукша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</si>
</sst>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0"/>
      <color theme="1"/>
      <name val="Times New Roman"/>
      <family val="1"/>
      <charset val="204"/>
    </font>
    <font>
      <b/>
      <sz val="12"/>
      <color theme="1"/>
      <name val="Times New Roman"/>
      <family val="1"/>
      <charset val="204"/>
    </font>
    <font>
      <sz val="12"/>
      <color theme="1"/>
      <name val="Times New Roman"/>
      <family val="1"/>
      <charset val="204"/>
    </font>
    <font>
      <vertAlign val="superscript"/>
      <sz val="12"/>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xf numFmtId="0" fontId="3" fillId="0" borderId="0" xfId="0" applyFont="1" applyAlignment="1">
      <alignment horizontal="right"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xf numFmtId="0" fontId="3" fillId="0" borderId="1" xfId="0" applyFont="1" applyBorder="1" applyAlignment="1">
      <alignment horizontal="center" vertical="center"/>
    </xf>
    <xf numFmtId="0" fontId="3" fillId="0" borderId="1" xfId="0" applyFont="1" applyFill="1" applyBorder="1" applyAlignment="1">
      <alignment horizontal="center" vertical="top" wrapText="1"/>
    </xf>
    <xf numFmtId="0" fontId="0" fillId="0" borderId="1" xfId="0" applyBorder="1"/>
    <xf numFmtId="0" fontId="3" fillId="0" borderId="1" xfId="0" applyFont="1" applyBorder="1" applyAlignment="1">
      <alignment horizontal="center" vertical="top"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5" xfId="0" applyFont="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6"/>
  <sheetViews>
    <sheetView tabSelected="1" topLeftCell="A22" workbookViewId="0">
      <selection activeCell="A31" sqref="A31:F31"/>
    </sheetView>
  </sheetViews>
  <sheetFormatPr defaultColWidth="9.140625" defaultRowHeight="15.75" x14ac:dyDescent="0.25"/>
  <cols>
    <col min="1" max="1" width="4.85546875" style="5" customWidth="1"/>
    <col min="2" max="2" width="81.5703125" style="5" customWidth="1"/>
    <col min="3" max="3" width="13.42578125" style="5" hidden="1" customWidth="1"/>
    <col min="4" max="4" width="13.5703125" style="5" hidden="1" customWidth="1"/>
    <col min="5" max="5" width="2.7109375" style="5" hidden="1" customWidth="1"/>
    <col min="6" max="6" width="9.5703125" style="5" customWidth="1"/>
    <col min="7" max="7" width="7.5703125" style="5" hidden="1" customWidth="1"/>
    <col min="8" max="16384" width="9.140625" style="5"/>
  </cols>
  <sheetData>
    <row r="1" spans="1:7" ht="19.5" customHeight="1" x14ac:dyDescent="0.25">
      <c r="F1" s="6" t="s">
        <v>25</v>
      </c>
    </row>
    <row r="2" spans="1:7" ht="12.75" customHeight="1" x14ac:dyDescent="0.25">
      <c r="F2" s="6" t="s">
        <v>70</v>
      </c>
    </row>
    <row r="3" spans="1:7" ht="16.5" customHeight="1" x14ac:dyDescent="0.25">
      <c r="F3" s="6" t="s">
        <v>0</v>
      </c>
    </row>
    <row r="4" spans="1:7" ht="20.25" customHeight="1" x14ac:dyDescent="0.25">
      <c r="F4" s="6"/>
    </row>
    <row r="5" spans="1:7" ht="21" customHeight="1" x14ac:dyDescent="0.25">
      <c r="A5" s="24" t="s">
        <v>77</v>
      </c>
      <c r="B5" s="24"/>
      <c r="C5" s="24"/>
      <c r="D5" s="24"/>
      <c r="E5" s="24"/>
      <c r="F5" s="24"/>
    </row>
    <row r="6" spans="1:7" ht="22.5" customHeight="1" x14ac:dyDescent="0.25">
      <c r="A6" s="24" t="s">
        <v>79</v>
      </c>
      <c r="B6" s="24"/>
      <c r="C6" s="24"/>
      <c r="D6" s="24"/>
      <c r="E6" s="24"/>
      <c r="F6" s="24"/>
    </row>
    <row r="7" spans="1:7" ht="24" customHeight="1" x14ac:dyDescent="0.25">
      <c r="A7" s="24" t="s">
        <v>115</v>
      </c>
      <c r="B7" s="24"/>
      <c r="C7" s="24"/>
      <c r="D7" s="24"/>
      <c r="E7" s="24"/>
      <c r="F7" s="24"/>
    </row>
    <row r="8" spans="1:7" ht="67.5" customHeight="1" x14ac:dyDescent="0.25">
      <c r="A8" s="23" t="s">
        <v>80</v>
      </c>
      <c r="B8" s="14" t="s">
        <v>13</v>
      </c>
      <c r="C8" s="14" t="s">
        <v>103</v>
      </c>
      <c r="D8" s="14" t="s">
        <v>14</v>
      </c>
      <c r="E8" s="14" t="s">
        <v>104</v>
      </c>
      <c r="F8" s="14" t="s">
        <v>15</v>
      </c>
      <c r="G8" s="18" t="s">
        <v>118</v>
      </c>
    </row>
    <row r="9" spans="1:7" x14ac:dyDescent="0.25">
      <c r="A9" s="3">
        <v>1</v>
      </c>
      <c r="B9" s="3">
        <v>2</v>
      </c>
      <c r="C9" s="3">
        <v>3</v>
      </c>
      <c r="D9" s="3">
        <v>4</v>
      </c>
      <c r="E9" s="3">
        <v>5</v>
      </c>
      <c r="F9" s="3">
        <v>3</v>
      </c>
      <c r="G9" s="19"/>
    </row>
    <row r="10" spans="1:7" x14ac:dyDescent="0.25">
      <c r="A10" s="25" t="s">
        <v>81</v>
      </c>
      <c r="B10" s="25"/>
      <c r="C10" s="25"/>
      <c r="D10" s="25"/>
      <c r="E10" s="25"/>
      <c r="F10" s="25"/>
      <c r="G10" s="19"/>
    </row>
    <row r="11" spans="1:7" ht="30" customHeight="1" x14ac:dyDescent="0.25">
      <c r="A11" s="3" t="s">
        <v>1</v>
      </c>
      <c r="B11" s="2" t="s">
        <v>17</v>
      </c>
      <c r="C11" s="9">
        <v>60</v>
      </c>
      <c r="D11" s="3">
        <v>9</v>
      </c>
      <c r="E11" s="3">
        <f>D11/C11</f>
        <v>0.15</v>
      </c>
      <c r="F11" s="3">
        <v>1</v>
      </c>
      <c r="G11" s="20">
        <v>2</v>
      </c>
    </row>
    <row r="12" spans="1:7" ht="21" customHeight="1" x14ac:dyDescent="0.25">
      <c r="A12" s="3" t="s">
        <v>2</v>
      </c>
      <c r="B12" s="2" t="s">
        <v>27</v>
      </c>
      <c r="C12" s="3">
        <v>213.4</v>
      </c>
      <c r="D12" s="3">
        <v>31</v>
      </c>
      <c r="E12" s="12">
        <f t="shared" ref="E12:E15" si="0">D12/C12</f>
        <v>0.14526710402999063</v>
      </c>
      <c r="F12" s="3">
        <v>3</v>
      </c>
      <c r="G12" s="20">
        <v>9</v>
      </c>
    </row>
    <row r="13" spans="1:7" ht="23.25" customHeight="1" x14ac:dyDescent="0.25">
      <c r="A13" s="3" t="s">
        <v>116</v>
      </c>
      <c r="B13" s="2" t="s">
        <v>28</v>
      </c>
      <c r="C13" s="9">
        <v>70</v>
      </c>
      <c r="D13" s="3">
        <v>10</v>
      </c>
      <c r="E13" s="12">
        <f t="shared" si="0"/>
        <v>0.14285714285714285</v>
      </c>
      <c r="F13" s="3">
        <v>1</v>
      </c>
      <c r="G13" s="20">
        <v>2</v>
      </c>
    </row>
    <row r="14" spans="1:7" x14ac:dyDescent="0.25">
      <c r="A14" s="3" t="s">
        <v>117</v>
      </c>
      <c r="B14" s="2" t="s">
        <v>16</v>
      </c>
      <c r="C14" s="3">
        <v>906.3</v>
      </c>
      <c r="D14" s="3">
        <f>D15-D11-D12-D13</f>
        <v>130</v>
      </c>
      <c r="E14" s="12">
        <f t="shared" si="0"/>
        <v>0.14344036191106699</v>
      </c>
      <c r="F14" s="3">
        <f>F15-F11-F12-F13</f>
        <v>13</v>
      </c>
      <c r="G14" s="20">
        <v>13</v>
      </c>
    </row>
    <row r="15" spans="1:7" x14ac:dyDescent="0.25">
      <c r="A15" s="26" t="s">
        <v>105</v>
      </c>
      <c r="B15" s="27"/>
      <c r="C15" s="3">
        <f>SUM(C11:C14)</f>
        <v>1249.6999999999998</v>
      </c>
      <c r="D15" s="3">
        <v>180</v>
      </c>
      <c r="E15" s="12">
        <f t="shared" si="0"/>
        <v>0.14403456829639116</v>
      </c>
      <c r="F15" s="3">
        <v>18</v>
      </c>
      <c r="G15" s="20"/>
    </row>
    <row r="16" spans="1:7" x14ac:dyDescent="0.25">
      <c r="A16" s="25" t="s">
        <v>82</v>
      </c>
      <c r="B16" s="25"/>
      <c r="C16" s="25"/>
      <c r="D16" s="25"/>
      <c r="E16" s="25"/>
      <c r="F16" s="25"/>
      <c r="G16" s="20"/>
    </row>
    <row r="17" spans="1:7" ht="31.5" x14ac:dyDescent="0.25">
      <c r="A17" s="3" t="s">
        <v>1</v>
      </c>
      <c r="B17" s="2" t="s">
        <v>17</v>
      </c>
      <c r="C17" s="3">
        <v>145.1</v>
      </c>
      <c r="D17" s="3">
        <v>36</v>
      </c>
      <c r="E17" s="12">
        <f>D17/C17</f>
        <v>0.24810475534114404</v>
      </c>
      <c r="F17" s="3">
        <v>4</v>
      </c>
      <c r="G17" s="20">
        <v>4</v>
      </c>
    </row>
    <row r="18" spans="1:7" x14ac:dyDescent="0.25">
      <c r="A18" s="3" t="s">
        <v>2</v>
      </c>
      <c r="B18" s="2" t="s">
        <v>23</v>
      </c>
      <c r="C18" s="3">
        <f>C19-C17</f>
        <v>1040.1000000000001</v>
      </c>
      <c r="D18" s="3">
        <v>254</v>
      </c>
      <c r="E18" s="12">
        <f t="shared" ref="E18:E23" si="1">D18/C18</f>
        <v>0.2442072877607922</v>
      </c>
      <c r="F18" s="3">
        <v>18</v>
      </c>
      <c r="G18" s="20">
        <v>20</v>
      </c>
    </row>
    <row r="19" spans="1:7" x14ac:dyDescent="0.25">
      <c r="A19" s="26" t="s">
        <v>105</v>
      </c>
      <c r="B19" s="27"/>
      <c r="C19" s="3">
        <v>1185.2</v>
      </c>
      <c r="D19" s="3">
        <f>SUM(D17:D18)</f>
        <v>290</v>
      </c>
      <c r="E19" s="12">
        <f t="shared" si="1"/>
        <v>0.24468444144448193</v>
      </c>
      <c r="F19" s="3">
        <f>SUM(F17:F18)</f>
        <v>22</v>
      </c>
      <c r="G19" s="20"/>
    </row>
    <row r="20" spans="1:7" x14ac:dyDescent="0.25">
      <c r="A20" s="25" t="s">
        <v>83</v>
      </c>
      <c r="B20" s="25"/>
      <c r="C20" s="25"/>
      <c r="D20" s="25"/>
      <c r="E20" s="25"/>
      <c r="F20" s="25"/>
      <c r="G20" s="20"/>
    </row>
    <row r="21" spans="1:7" ht="31.5" x14ac:dyDescent="0.25">
      <c r="A21" s="3" t="s">
        <v>1</v>
      </c>
      <c r="B21" s="2" t="s">
        <v>17</v>
      </c>
      <c r="C21" s="3">
        <v>23.7</v>
      </c>
      <c r="D21" s="3">
        <v>7</v>
      </c>
      <c r="E21" s="12">
        <f t="shared" si="1"/>
        <v>0.29535864978902954</v>
      </c>
      <c r="F21" s="3">
        <v>1</v>
      </c>
      <c r="G21" s="20">
        <v>1</v>
      </c>
    </row>
    <row r="22" spans="1:7" x14ac:dyDescent="0.25">
      <c r="A22" s="3" t="s">
        <v>120</v>
      </c>
      <c r="B22" s="2" t="s">
        <v>18</v>
      </c>
      <c r="C22" s="3">
        <v>716.8</v>
      </c>
      <c r="D22" s="3">
        <v>73</v>
      </c>
      <c r="E22" s="12">
        <f t="shared" si="1"/>
        <v>0.10184151785714286</v>
      </c>
      <c r="F22" s="3">
        <v>9</v>
      </c>
      <c r="G22" s="20">
        <v>10</v>
      </c>
    </row>
    <row r="23" spans="1:7" x14ac:dyDescent="0.25">
      <c r="A23" s="26" t="s">
        <v>106</v>
      </c>
      <c r="B23" s="27"/>
      <c r="C23" s="3">
        <f>SUM(C21:C22)</f>
        <v>740.5</v>
      </c>
      <c r="D23" s="3">
        <f>SUM(D21:D22)</f>
        <v>80</v>
      </c>
      <c r="E23" s="12">
        <f t="shared" si="1"/>
        <v>0.10803511141120864</v>
      </c>
      <c r="F23" s="3">
        <f>SUM(F21:F22)</f>
        <v>10</v>
      </c>
      <c r="G23" s="20"/>
    </row>
    <row r="24" spans="1:7" x14ac:dyDescent="0.25">
      <c r="A24" s="25" t="s">
        <v>84</v>
      </c>
      <c r="B24" s="25"/>
      <c r="C24" s="25"/>
      <c r="D24" s="25"/>
      <c r="E24" s="25"/>
      <c r="F24" s="25"/>
      <c r="G24" s="20"/>
    </row>
    <row r="25" spans="1:7" ht="31.5" x14ac:dyDescent="0.25">
      <c r="A25" s="3" t="s">
        <v>1</v>
      </c>
      <c r="B25" s="2" t="s">
        <v>17</v>
      </c>
      <c r="C25" s="3">
        <v>35.700000000000003</v>
      </c>
      <c r="D25" s="3">
        <v>12</v>
      </c>
      <c r="E25" s="12">
        <f>D25/C25</f>
        <v>0.33613445378151258</v>
      </c>
      <c r="F25" s="3">
        <v>2</v>
      </c>
      <c r="G25" s="20">
        <v>2</v>
      </c>
    </row>
    <row r="26" spans="1:7" ht="31.5" x14ac:dyDescent="0.25">
      <c r="A26" s="3" t="s">
        <v>2</v>
      </c>
      <c r="B26" s="2" t="s">
        <v>29</v>
      </c>
      <c r="C26" s="3">
        <v>245.7</v>
      </c>
      <c r="D26" s="3">
        <v>85</v>
      </c>
      <c r="E26" s="12">
        <f t="shared" ref="E26:E30" si="2">D26/C26</f>
        <v>0.34595034595034596</v>
      </c>
      <c r="F26" s="3">
        <v>13</v>
      </c>
      <c r="G26" s="20">
        <v>13</v>
      </c>
    </row>
    <row r="27" spans="1:7" ht="31.5" x14ac:dyDescent="0.25">
      <c r="A27" s="3" t="s">
        <v>3</v>
      </c>
      <c r="B27" s="2" t="s">
        <v>36</v>
      </c>
      <c r="C27" s="3">
        <v>15.3</v>
      </c>
      <c r="D27" s="3">
        <v>7</v>
      </c>
      <c r="E27" s="12">
        <f t="shared" si="2"/>
        <v>0.45751633986928103</v>
      </c>
      <c r="F27" s="3">
        <v>1</v>
      </c>
      <c r="G27" s="20">
        <v>1</v>
      </c>
    </row>
    <row r="28" spans="1:7" x14ac:dyDescent="0.25">
      <c r="A28" s="3" t="s">
        <v>4</v>
      </c>
      <c r="B28" s="2" t="s">
        <v>30</v>
      </c>
      <c r="C28" s="3">
        <v>27.5</v>
      </c>
      <c r="D28" s="3">
        <v>9</v>
      </c>
      <c r="E28" s="12">
        <f t="shared" si="2"/>
        <v>0.32727272727272727</v>
      </c>
      <c r="F28" s="3">
        <v>2</v>
      </c>
      <c r="G28" s="20">
        <v>2</v>
      </c>
    </row>
    <row r="29" spans="1:7" x14ac:dyDescent="0.25">
      <c r="A29" s="3" t="s">
        <v>5</v>
      </c>
      <c r="B29" s="2" t="s">
        <v>23</v>
      </c>
      <c r="C29" s="9">
        <v>227.5</v>
      </c>
      <c r="D29" s="3">
        <v>77</v>
      </c>
      <c r="E29" s="12">
        <f t="shared" si="2"/>
        <v>0.33846153846153848</v>
      </c>
      <c r="F29" s="3">
        <v>9</v>
      </c>
      <c r="G29" s="20">
        <v>11</v>
      </c>
    </row>
    <row r="30" spans="1:7" x14ac:dyDescent="0.25">
      <c r="A30" s="26" t="s">
        <v>106</v>
      </c>
      <c r="B30" s="27"/>
      <c r="C30" s="3">
        <f>SUM(C25:C29)</f>
        <v>551.70000000000005</v>
      </c>
      <c r="D30" s="3">
        <f>SUM(D25:D29)</f>
        <v>190</v>
      </c>
      <c r="E30" s="12">
        <f t="shared" si="2"/>
        <v>0.34439006706543407</v>
      </c>
      <c r="F30" s="3">
        <f>SUM(F25:F29)</f>
        <v>27</v>
      </c>
      <c r="G30" s="20"/>
    </row>
    <row r="31" spans="1:7" x14ac:dyDescent="0.25">
      <c r="A31" s="25" t="s">
        <v>127</v>
      </c>
      <c r="B31" s="25"/>
      <c r="C31" s="25"/>
      <c r="D31" s="25"/>
      <c r="E31" s="25"/>
      <c r="F31" s="25"/>
      <c r="G31" s="20"/>
    </row>
    <row r="32" spans="1:7" ht="31.5" x14ac:dyDescent="0.25">
      <c r="A32" s="3" t="s">
        <v>1</v>
      </c>
      <c r="B32" s="2" t="s">
        <v>19</v>
      </c>
      <c r="C32" s="3">
        <v>48.4</v>
      </c>
      <c r="D32" s="3">
        <v>8</v>
      </c>
      <c r="E32" s="12">
        <f>D32/C32</f>
        <v>0.16528925619834711</v>
      </c>
      <c r="F32" s="3">
        <v>1</v>
      </c>
      <c r="G32" s="20">
        <v>2</v>
      </c>
    </row>
    <row r="33" spans="1:7" x14ac:dyDescent="0.25">
      <c r="A33" s="3" t="s">
        <v>2</v>
      </c>
      <c r="B33" s="2" t="s">
        <v>23</v>
      </c>
      <c r="C33" s="9">
        <v>206.4</v>
      </c>
      <c r="D33" s="3">
        <v>32</v>
      </c>
      <c r="E33" s="12">
        <f t="shared" ref="E33:E34" si="3">D33/C33</f>
        <v>0.15503875968992248</v>
      </c>
      <c r="F33" s="3">
        <v>5</v>
      </c>
      <c r="G33" s="20">
        <v>4</v>
      </c>
    </row>
    <row r="34" spans="1:7" x14ac:dyDescent="0.25">
      <c r="A34" s="25" t="s">
        <v>105</v>
      </c>
      <c r="B34" s="25"/>
      <c r="C34" s="3">
        <f>SUM(C32:C33)</f>
        <v>254.8</v>
      </c>
      <c r="D34" s="3">
        <v>40</v>
      </c>
      <c r="E34" s="12">
        <f t="shared" si="3"/>
        <v>0.15698587127158556</v>
      </c>
      <c r="F34" s="3">
        <v>6</v>
      </c>
      <c r="G34" s="20"/>
    </row>
    <row r="35" spans="1:7" x14ac:dyDescent="0.25">
      <c r="A35" s="25" t="s">
        <v>85</v>
      </c>
      <c r="B35" s="25"/>
      <c r="C35" s="25"/>
      <c r="D35" s="25"/>
      <c r="E35" s="25"/>
      <c r="F35" s="25"/>
      <c r="G35" s="20"/>
    </row>
    <row r="36" spans="1:7" ht="31.5" x14ac:dyDescent="0.25">
      <c r="A36" s="3" t="s">
        <v>1</v>
      </c>
      <c r="B36" s="2" t="s">
        <v>17</v>
      </c>
      <c r="C36" s="9">
        <v>70.7</v>
      </c>
      <c r="D36" s="3">
        <v>24</v>
      </c>
      <c r="E36" s="12">
        <f>D36/C36</f>
        <v>0.33946251768033947</v>
      </c>
      <c r="F36" s="3">
        <v>3</v>
      </c>
      <c r="G36" s="20">
        <v>3</v>
      </c>
    </row>
    <row r="37" spans="1:7" ht="19.5" customHeight="1" x14ac:dyDescent="0.25">
      <c r="A37" s="3" t="s">
        <v>2</v>
      </c>
      <c r="B37" s="2" t="s">
        <v>96</v>
      </c>
      <c r="C37" s="3">
        <v>80.2</v>
      </c>
      <c r="D37" s="3">
        <v>28</v>
      </c>
      <c r="E37" s="12">
        <f t="shared" ref="E37:E40" si="4">D37/C37</f>
        <v>0.34912718204488774</v>
      </c>
      <c r="F37" s="3">
        <v>4</v>
      </c>
      <c r="G37" s="20">
        <v>4</v>
      </c>
    </row>
    <row r="38" spans="1:7" ht="31.5" x14ac:dyDescent="0.25">
      <c r="A38" s="3" t="s">
        <v>3</v>
      </c>
      <c r="B38" s="2" t="s">
        <v>31</v>
      </c>
      <c r="C38" s="3">
        <v>19.100000000000001</v>
      </c>
      <c r="D38" s="3">
        <v>7</v>
      </c>
      <c r="E38" s="12">
        <f t="shared" si="4"/>
        <v>0.36649214659685864</v>
      </c>
      <c r="F38" s="3">
        <v>1</v>
      </c>
      <c r="G38" s="20">
        <v>2</v>
      </c>
    </row>
    <row r="39" spans="1:7" x14ac:dyDescent="0.25">
      <c r="A39" s="3" t="s">
        <v>4</v>
      </c>
      <c r="B39" s="2" t="s">
        <v>18</v>
      </c>
      <c r="C39" s="3">
        <v>32.200000000000003</v>
      </c>
      <c r="D39" s="3">
        <v>11</v>
      </c>
      <c r="E39" s="12">
        <f t="shared" si="4"/>
        <v>0.34161490683229812</v>
      </c>
      <c r="F39" s="3">
        <v>1</v>
      </c>
      <c r="G39" s="20">
        <v>1</v>
      </c>
    </row>
    <row r="40" spans="1:7" ht="17.25" customHeight="1" x14ac:dyDescent="0.25">
      <c r="A40" s="26" t="s">
        <v>106</v>
      </c>
      <c r="B40" s="27"/>
      <c r="C40" s="9">
        <f>SUM(C36:C39)</f>
        <v>202.2</v>
      </c>
      <c r="D40" s="3">
        <f>SUM(D36:D39)</f>
        <v>70</v>
      </c>
      <c r="E40" s="12">
        <f t="shared" si="4"/>
        <v>0.34619188921859545</v>
      </c>
      <c r="F40" s="3">
        <f>SUM(F36:F39)</f>
        <v>9</v>
      </c>
      <c r="G40" s="20"/>
    </row>
    <row r="41" spans="1:7" x14ac:dyDescent="0.25">
      <c r="A41" s="25" t="s">
        <v>86</v>
      </c>
      <c r="B41" s="25"/>
      <c r="C41" s="25"/>
      <c r="D41" s="25"/>
      <c r="E41" s="25"/>
      <c r="F41" s="25"/>
      <c r="G41" s="20"/>
    </row>
    <row r="42" spans="1:7" ht="31.5" x14ac:dyDescent="0.25">
      <c r="A42" s="3" t="s">
        <v>1</v>
      </c>
      <c r="B42" s="2" t="s">
        <v>17</v>
      </c>
      <c r="C42" s="3">
        <v>175.2</v>
      </c>
      <c r="D42" s="3">
        <v>28</v>
      </c>
      <c r="E42" s="12">
        <f>D42/C42</f>
        <v>0.15981735159817353</v>
      </c>
      <c r="F42" s="3">
        <v>3</v>
      </c>
      <c r="G42" s="20">
        <v>3</v>
      </c>
    </row>
    <row r="43" spans="1:7" x14ac:dyDescent="0.25">
      <c r="A43" s="3" t="s">
        <v>2</v>
      </c>
      <c r="B43" s="2" t="s">
        <v>32</v>
      </c>
      <c r="C43" s="3">
        <v>255.9</v>
      </c>
      <c r="D43" s="3">
        <v>41</v>
      </c>
      <c r="E43" s="12">
        <f t="shared" ref="E43:E47" si="5">D43/C43</f>
        <v>0.1602188354826104</v>
      </c>
      <c r="F43" s="3">
        <v>4</v>
      </c>
      <c r="G43" s="20">
        <v>5</v>
      </c>
    </row>
    <row r="44" spans="1:7" x14ac:dyDescent="0.25">
      <c r="A44" s="3" t="s">
        <v>3</v>
      </c>
      <c r="B44" s="2" t="s">
        <v>33</v>
      </c>
      <c r="C44" s="3">
        <v>71.599999999999994</v>
      </c>
      <c r="D44" s="3">
        <v>12</v>
      </c>
      <c r="E44" s="12">
        <f t="shared" si="5"/>
        <v>0.16759776536312851</v>
      </c>
      <c r="F44" s="3">
        <v>1</v>
      </c>
      <c r="G44" s="20">
        <v>3</v>
      </c>
    </row>
    <row r="45" spans="1:7" x14ac:dyDescent="0.25">
      <c r="A45" s="3" t="s">
        <v>4</v>
      </c>
      <c r="B45" s="2" t="s">
        <v>34</v>
      </c>
      <c r="C45" s="3">
        <v>76.2</v>
      </c>
      <c r="D45" s="3">
        <v>12</v>
      </c>
      <c r="E45" s="12">
        <f t="shared" si="5"/>
        <v>0.15748031496062992</v>
      </c>
      <c r="F45" s="3">
        <v>2</v>
      </c>
      <c r="G45" s="20">
        <v>2</v>
      </c>
    </row>
    <row r="46" spans="1:7" x14ac:dyDescent="0.25">
      <c r="A46" s="3" t="s">
        <v>5</v>
      </c>
      <c r="B46" s="2" t="s">
        <v>23</v>
      </c>
      <c r="C46" s="3">
        <v>1164.4000000000001</v>
      </c>
      <c r="D46" s="3">
        <v>187</v>
      </c>
      <c r="E46" s="12">
        <f t="shared" si="5"/>
        <v>0.16059773273789074</v>
      </c>
      <c r="F46" s="3">
        <v>10</v>
      </c>
      <c r="G46" s="20">
        <v>16</v>
      </c>
    </row>
    <row r="47" spans="1:7" x14ac:dyDescent="0.25">
      <c r="A47" s="26" t="s">
        <v>107</v>
      </c>
      <c r="B47" s="27"/>
      <c r="C47" s="9">
        <f>SUM(C42:C46)</f>
        <v>1743.3000000000002</v>
      </c>
      <c r="D47" s="3">
        <f>SUM(D42:D46)</f>
        <v>280</v>
      </c>
      <c r="E47" s="12">
        <f t="shared" si="5"/>
        <v>0.16061492571559685</v>
      </c>
      <c r="F47" s="3">
        <f>SUM(F42:F46)</f>
        <v>20</v>
      </c>
      <c r="G47" s="20"/>
    </row>
    <row r="48" spans="1:7" x14ac:dyDescent="0.25">
      <c r="A48" s="25" t="s">
        <v>87</v>
      </c>
      <c r="B48" s="25"/>
      <c r="C48" s="25"/>
      <c r="D48" s="25"/>
      <c r="E48" s="25"/>
      <c r="F48" s="25"/>
      <c r="G48" s="20"/>
    </row>
    <row r="49" spans="1:7" ht="31.5" x14ac:dyDescent="0.25">
      <c r="A49" s="3" t="s">
        <v>1</v>
      </c>
      <c r="B49" s="2" t="s">
        <v>17</v>
      </c>
      <c r="C49" s="3">
        <v>151.69999999999999</v>
      </c>
      <c r="D49" s="3">
        <v>43</v>
      </c>
      <c r="E49" s="12">
        <f>D49/C49</f>
        <v>0.28345418589321031</v>
      </c>
      <c r="F49" s="3">
        <v>6</v>
      </c>
      <c r="G49" s="20">
        <v>8</v>
      </c>
    </row>
    <row r="50" spans="1:7" ht="37.5" customHeight="1" x14ac:dyDescent="0.25">
      <c r="A50" s="3" t="s">
        <v>2</v>
      </c>
      <c r="B50" s="15" t="s">
        <v>126</v>
      </c>
      <c r="C50" s="3">
        <v>127.1</v>
      </c>
      <c r="D50" s="3">
        <v>36</v>
      </c>
      <c r="E50" s="12">
        <f t="shared" ref="E50:E54" si="6">D50/C50</f>
        <v>0.2832415420928403</v>
      </c>
      <c r="F50" s="3">
        <v>5</v>
      </c>
      <c r="G50" s="20">
        <v>9</v>
      </c>
    </row>
    <row r="51" spans="1:7" ht="33.75" customHeight="1" x14ac:dyDescent="0.25">
      <c r="A51" s="3" t="s">
        <v>116</v>
      </c>
      <c r="B51" s="2" t="s">
        <v>35</v>
      </c>
      <c r="C51" s="3">
        <v>315.5</v>
      </c>
      <c r="D51" s="3">
        <v>89</v>
      </c>
      <c r="E51" s="12">
        <f t="shared" si="6"/>
        <v>0.28209191759112517</v>
      </c>
      <c r="F51" s="3">
        <v>2</v>
      </c>
      <c r="G51" s="20">
        <v>2</v>
      </c>
    </row>
    <row r="52" spans="1:7" ht="31.5" x14ac:dyDescent="0.25">
      <c r="A52" s="4" t="s">
        <v>117</v>
      </c>
      <c r="B52" s="2" t="s">
        <v>36</v>
      </c>
      <c r="C52" s="4">
        <v>17.5</v>
      </c>
      <c r="D52" s="4">
        <v>7</v>
      </c>
      <c r="E52" s="12">
        <f t="shared" si="6"/>
        <v>0.4</v>
      </c>
      <c r="F52" s="4">
        <v>1</v>
      </c>
      <c r="G52" s="20">
        <v>1</v>
      </c>
    </row>
    <row r="53" spans="1:7" x14ac:dyDescent="0.25">
      <c r="A53" s="3" t="s">
        <v>121</v>
      </c>
      <c r="B53" s="2" t="s">
        <v>23</v>
      </c>
      <c r="C53" s="3">
        <v>627</v>
      </c>
      <c r="D53" s="3">
        <v>175</v>
      </c>
      <c r="E53" s="12">
        <f t="shared" si="6"/>
        <v>0.27910685805422647</v>
      </c>
      <c r="F53" s="3">
        <v>16</v>
      </c>
      <c r="G53" s="20">
        <v>16</v>
      </c>
    </row>
    <row r="54" spans="1:7" x14ac:dyDescent="0.25">
      <c r="A54" s="26" t="s">
        <v>105</v>
      </c>
      <c r="B54" s="27"/>
      <c r="C54" s="9">
        <f>SUM(C49:C53)</f>
        <v>1238.8</v>
      </c>
      <c r="D54" s="3">
        <f>SUM(D49:D53)</f>
        <v>350</v>
      </c>
      <c r="E54" s="12">
        <f t="shared" si="6"/>
        <v>0.28253148207943174</v>
      </c>
      <c r="F54" s="3">
        <f>SUM(F49:F53)</f>
        <v>30</v>
      </c>
      <c r="G54" s="20"/>
    </row>
    <row r="55" spans="1:7" x14ac:dyDescent="0.25">
      <c r="A55" s="25" t="s">
        <v>88</v>
      </c>
      <c r="B55" s="25"/>
      <c r="C55" s="25"/>
      <c r="D55" s="25"/>
      <c r="E55" s="25"/>
      <c r="F55" s="25"/>
      <c r="G55" s="20"/>
    </row>
    <row r="56" spans="1:7" ht="31.5" x14ac:dyDescent="0.25">
      <c r="A56" s="3" t="s">
        <v>1</v>
      </c>
      <c r="B56" s="2" t="s">
        <v>17</v>
      </c>
      <c r="C56" s="3">
        <v>50.4</v>
      </c>
      <c r="D56" s="3">
        <v>8</v>
      </c>
      <c r="E56" s="12">
        <f>D56/C56</f>
        <v>0.15873015873015872</v>
      </c>
      <c r="F56" s="3">
        <v>1</v>
      </c>
      <c r="G56" s="20">
        <v>1</v>
      </c>
    </row>
    <row r="57" spans="1:7" x14ac:dyDescent="0.25">
      <c r="A57" s="3" t="s">
        <v>2</v>
      </c>
      <c r="B57" s="2" t="s">
        <v>122</v>
      </c>
      <c r="C57" s="3">
        <v>129.9</v>
      </c>
      <c r="D57" s="3">
        <v>21</v>
      </c>
      <c r="E57" s="12">
        <f t="shared" ref="E57:E61" si="7">D57/C57</f>
        <v>0.16166281755196305</v>
      </c>
      <c r="F57" s="3">
        <v>3</v>
      </c>
      <c r="G57" s="20">
        <v>3</v>
      </c>
    </row>
    <row r="58" spans="1:7" ht="31.5" x14ac:dyDescent="0.25">
      <c r="A58" s="3" t="s">
        <v>3</v>
      </c>
      <c r="B58" s="2" t="s">
        <v>123</v>
      </c>
      <c r="C58" s="9">
        <v>178.2</v>
      </c>
      <c r="D58" s="3">
        <v>29</v>
      </c>
      <c r="E58" s="12">
        <f t="shared" si="7"/>
        <v>0.16273849607182941</v>
      </c>
      <c r="F58" s="3">
        <v>4</v>
      </c>
      <c r="G58" s="20">
        <v>4</v>
      </c>
    </row>
    <row r="59" spans="1:7" x14ac:dyDescent="0.25">
      <c r="A59" s="3" t="s">
        <v>4</v>
      </c>
      <c r="B59" s="2" t="s">
        <v>37</v>
      </c>
      <c r="C59" s="3">
        <v>107.1</v>
      </c>
      <c r="D59" s="3">
        <v>17</v>
      </c>
      <c r="E59" s="12">
        <f t="shared" si="7"/>
        <v>0.15873015873015875</v>
      </c>
      <c r="F59" s="3">
        <v>2</v>
      </c>
      <c r="G59" s="20">
        <v>2</v>
      </c>
    </row>
    <row r="60" spans="1:7" x14ac:dyDescent="0.25">
      <c r="A60" s="3" t="s">
        <v>5</v>
      </c>
      <c r="B60" s="2" t="s">
        <v>23</v>
      </c>
      <c r="C60" s="3">
        <v>1138.7</v>
      </c>
      <c r="D60" s="3">
        <v>185</v>
      </c>
      <c r="E60" s="12">
        <f t="shared" si="7"/>
        <v>0.16246596996575041</v>
      </c>
      <c r="F60" s="3">
        <v>16</v>
      </c>
      <c r="G60" s="20">
        <v>20</v>
      </c>
    </row>
    <row r="61" spans="1:7" x14ac:dyDescent="0.25">
      <c r="A61" s="26" t="s">
        <v>105</v>
      </c>
      <c r="B61" s="27"/>
      <c r="C61" s="3">
        <f>SUM(C56:C60)</f>
        <v>1604.3000000000002</v>
      </c>
      <c r="D61" s="3">
        <f>SUM(D56:D60)</f>
        <v>260</v>
      </c>
      <c r="E61" s="12">
        <f t="shared" si="7"/>
        <v>0.16206445178582557</v>
      </c>
      <c r="F61" s="3">
        <f>SUM(F56:F60)</f>
        <v>26</v>
      </c>
      <c r="G61" s="20"/>
    </row>
    <row r="62" spans="1:7" x14ac:dyDescent="0.25">
      <c r="A62" s="25" t="s">
        <v>89</v>
      </c>
      <c r="B62" s="25"/>
      <c r="C62" s="25"/>
      <c r="D62" s="25"/>
      <c r="E62" s="25"/>
      <c r="F62" s="25"/>
      <c r="G62" s="20"/>
    </row>
    <row r="63" spans="1:7" ht="35.25" customHeight="1" x14ac:dyDescent="0.25">
      <c r="A63" s="3" t="s">
        <v>1</v>
      </c>
      <c r="B63" s="2" t="s">
        <v>38</v>
      </c>
      <c r="C63" s="9">
        <v>170</v>
      </c>
      <c r="D63" s="3">
        <v>107</v>
      </c>
      <c r="E63" s="12">
        <f>D63/C63</f>
        <v>0.62941176470588234</v>
      </c>
      <c r="F63" s="3">
        <v>14</v>
      </c>
      <c r="G63" s="20">
        <v>14</v>
      </c>
    </row>
    <row r="64" spans="1:7" ht="31.5" x14ac:dyDescent="0.25">
      <c r="A64" s="3" t="s">
        <v>2</v>
      </c>
      <c r="B64" s="2" t="s">
        <v>17</v>
      </c>
      <c r="C64" s="3">
        <v>64.900000000000006</v>
      </c>
      <c r="D64" s="3">
        <v>41</v>
      </c>
      <c r="E64" s="12">
        <f t="shared" ref="E64:E68" si="8">D64/C64</f>
        <v>0.63174114021571648</v>
      </c>
      <c r="F64" s="3">
        <v>5</v>
      </c>
      <c r="G64" s="20">
        <v>5</v>
      </c>
    </row>
    <row r="65" spans="1:7" ht="31.5" x14ac:dyDescent="0.25">
      <c r="A65" s="3" t="s">
        <v>3</v>
      </c>
      <c r="B65" s="2" t="s">
        <v>36</v>
      </c>
      <c r="C65" s="3">
        <v>18.399999999999999</v>
      </c>
      <c r="D65" s="3">
        <v>12</v>
      </c>
      <c r="E65" s="12">
        <f t="shared" si="8"/>
        <v>0.65217391304347827</v>
      </c>
      <c r="F65" s="3">
        <v>2</v>
      </c>
      <c r="G65" s="20">
        <v>2</v>
      </c>
    </row>
    <row r="66" spans="1:7" x14ac:dyDescent="0.25">
      <c r="A66" s="3" t="s">
        <v>4</v>
      </c>
      <c r="B66" s="2" t="s">
        <v>39</v>
      </c>
      <c r="C66" s="3">
        <v>19.899999999999999</v>
      </c>
      <c r="D66" s="3">
        <v>13</v>
      </c>
      <c r="E66" s="12">
        <f t="shared" si="8"/>
        <v>0.65326633165829151</v>
      </c>
      <c r="F66" s="3">
        <v>2</v>
      </c>
      <c r="G66" s="20">
        <v>2</v>
      </c>
    </row>
    <row r="67" spans="1:7" x14ac:dyDescent="0.25">
      <c r="A67" s="3" t="s">
        <v>5</v>
      </c>
      <c r="B67" s="2" t="s">
        <v>23</v>
      </c>
      <c r="C67" s="3">
        <v>76.8</v>
      </c>
      <c r="D67" s="3">
        <v>47</v>
      </c>
      <c r="E67" s="12">
        <f t="shared" si="8"/>
        <v>0.61197916666666674</v>
      </c>
      <c r="F67" s="3">
        <v>6</v>
      </c>
      <c r="G67" s="20">
        <v>7</v>
      </c>
    </row>
    <row r="68" spans="1:7" x14ac:dyDescent="0.25">
      <c r="A68" s="26" t="s">
        <v>105</v>
      </c>
      <c r="B68" s="27"/>
      <c r="C68" s="9">
        <f>SUM(C63:C67)</f>
        <v>350</v>
      </c>
      <c r="D68" s="3">
        <f>SUM(D63:D67)</f>
        <v>220</v>
      </c>
      <c r="E68" s="12">
        <f t="shared" si="8"/>
        <v>0.62857142857142856</v>
      </c>
      <c r="F68" s="3">
        <f>SUM(F63:F67)</f>
        <v>29</v>
      </c>
      <c r="G68" s="20"/>
    </row>
    <row r="69" spans="1:7" x14ac:dyDescent="0.25">
      <c r="A69" s="25" t="s">
        <v>90</v>
      </c>
      <c r="B69" s="25"/>
      <c r="C69" s="25"/>
      <c r="D69" s="25"/>
      <c r="E69" s="25"/>
      <c r="F69" s="25"/>
      <c r="G69" s="20"/>
    </row>
    <row r="70" spans="1:7" ht="39" customHeight="1" x14ac:dyDescent="0.25">
      <c r="A70" s="3" t="s">
        <v>1</v>
      </c>
      <c r="B70" s="2" t="s">
        <v>40</v>
      </c>
      <c r="C70" s="3">
        <v>26.2</v>
      </c>
      <c r="D70" s="3">
        <v>15</v>
      </c>
      <c r="E70" s="12">
        <f>D70/C70</f>
        <v>0.57251908396946571</v>
      </c>
      <c r="F70" s="3">
        <v>2</v>
      </c>
      <c r="G70" s="20">
        <v>6</v>
      </c>
    </row>
    <row r="71" spans="1:7" ht="31.5" x14ac:dyDescent="0.25">
      <c r="A71" s="3" t="s">
        <v>2</v>
      </c>
      <c r="B71" s="2" t="s">
        <v>17</v>
      </c>
      <c r="C71" s="9">
        <v>15</v>
      </c>
      <c r="D71" s="3">
        <v>9</v>
      </c>
      <c r="E71" s="12">
        <f t="shared" ref="E71:E79" si="9">D71/C71</f>
        <v>0.6</v>
      </c>
      <c r="F71" s="3">
        <v>1</v>
      </c>
      <c r="G71" s="20">
        <v>1</v>
      </c>
    </row>
    <row r="72" spans="1:7" x14ac:dyDescent="0.25">
      <c r="A72" s="3" t="s">
        <v>3</v>
      </c>
      <c r="B72" s="2" t="s">
        <v>41</v>
      </c>
      <c r="C72" s="9">
        <v>35.5</v>
      </c>
      <c r="D72" s="3">
        <v>21</v>
      </c>
      <c r="E72" s="12">
        <f t="shared" si="9"/>
        <v>0.59154929577464788</v>
      </c>
      <c r="F72" s="3">
        <v>3</v>
      </c>
      <c r="G72" s="20">
        <v>4</v>
      </c>
    </row>
    <row r="73" spans="1:7" x14ac:dyDescent="0.25">
      <c r="A73" s="3" t="s">
        <v>4</v>
      </c>
      <c r="B73" s="2" t="s">
        <v>42</v>
      </c>
      <c r="C73" s="3">
        <v>11.8</v>
      </c>
      <c r="D73" s="3">
        <v>7</v>
      </c>
      <c r="E73" s="12">
        <f t="shared" si="9"/>
        <v>0.59322033898305082</v>
      </c>
      <c r="F73" s="3">
        <v>1</v>
      </c>
      <c r="G73" s="20">
        <v>1</v>
      </c>
    </row>
    <row r="74" spans="1:7" ht="31.5" x14ac:dyDescent="0.25">
      <c r="A74" s="3" t="s">
        <v>5</v>
      </c>
      <c r="B74" s="2" t="s">
        <v>43</v>
      </c>
      <c r="C74" s="3">
        <v>23.8</v>
      </c>
      <c r="D74" s="3">
        <v>14</v>
      </c>
      <c r="E74" s="12">
        <f t="shared" si="9"/>
        <v>0.58823529411764708</v>
      </c>
      <c r="F74" s="3">
        <v>1</v>
      </c>
      <c r="G74" s="20">
        <v>1</v>
      </c>
    </row>
    <row r="75" spans="1:7" ht="18" customHeight="1" x14ac:dyDescent="0.25">
      <c r="A75" s="3" t="s">
        <v>6</v>
      </c>
      <c r="B75" s="2" t="s">
        <v>44</v>
      </c>
      <c r="C75" s="3">
        <v>21.1</v>
      </c>
      <c r="D75" s="3">
        <v>12</v>
      </c>
      <c r="E75" s="12">
        <f t="shared" si="9"/>
        <v>0.56872037914691942</v>
      </c>
      <c r="F75" s="3">
        <v>2</v>
      </c>
      <c r="G75" s="20">
        <v>2</v>
      </c>
    </row>
    <row r="76" spans="1:7" x14ac:dyDescent="0.25">
      <c r="A76" s="3" t="s">
        <v>7</v>
      </c>
      <c r="B76" s="2" t="s">
        <v>45</v>
      </c>
      <c r="C76" s="3">
        <v>12.4</v>
      </c>
      <c r="D76" s="3">
        <v>7</v>
      </c>
      <c r="E76" s="12">
        <f t="shared" si="9"/>
        <v>0.56451612903225801</v>
      </c>
      <c r="F76" s="3">
        <v>1</v>
      </c>
      <c r="G76" s="20">
        <v>2</v>
      </c>
    </row>
    <row r="77" spans="1:7" x14ac:dyDescent="0.25">
      <c r="A77" s="3" t="s">
        <v>8</v>
      </c>
      <c r="B77" s="2" t="s">
        <v>46</v>
      </c>
      <c r="C77" s="3">
        <v>0.8</v>
      </c>
      <c r="D77" s="3">
        <v>0</v>
      </c>
      <c r="E77" s="12">
        <f t="shared" si="9"/>
        <v>0</v>
      </c>
      <c r="F77" s="3">
        <v>0</v>
      </c>
      <c r="G77" s="20">
        <v>0</v>
      </c>
    </row>
    <row r="78" spans="1:7" x14ac:dyDescent="0.25">
      <c r="A78" s="3" t="s">
        <v>9</v>
      </c>
      <c r="B78" s="2" t="s">
        <v>18</v>
      </c>
      <c r="C78" s="3">
        <v>58.4</v>
      </c>
      <c r="D78" s="3">
        <v>35</v>
      </c>
      <c r="E78" s="12">
        <f t="shared" si="9"/>
        <v>0.59931506849315075</v>
      </c>
      <c r="F78" s="3">
        <v>4</v>
      </c>
      <c r="G78" s="20">
        <v>5</v>
      </c>
    </row>
    <row r="79" spans="1:7" x14ac:dyDescent="0.25">
      <c r="A79" s="26" t="s">
        <v>106</v>
      </c>
      <c r="B79" s="27"/>
      <c r="C79" s="9">
        <f>SUM(C70:C78)</f>
        <v>205.00000000000003</v>
      </c>
      <c r="D79" s="3">
        <f>SUM(D70:D78)</f>
        <v>120</v>
      </c>
      <c r="E79" s="12">
        <f t="shared" si="9"/>
        <v>0.58536585365853655</v>
      </c>
      <c r="F79" s="3">
        <f>SUM(F70:F78)</f>
        <v>15</v>
      </c>
      <c r="G79" s="20"/>
    </row>
    <row r="80" spans="1:7" x14ac:dyDescent="0.25">
      <c r="A80" s="25" t="s">
        <v>91</v>
      </c>
      <c r="B80" s="25"/>
      <c r="C80" s="25"/>
      <c r="D80" s="25"/>
      <c r="E80" s="25"/>
      <c r="F80" s="25"/>
      <c r="G80" s="20"/>
    </row>
    <row r="81" spans="1:7" ht="31.5" x14ac:dyDescent="0.25">
      <c r="A81" s="3" t="s">
        <v>1</v>
      </c>
      <c r="B81" s="2" t="s">
        <v>17</v>
      </c>
      <c r="C81" s="3">
        <v>203.4</v>
      </c>
      <c r="D81" s="3">
        <v>99</v>
      </c>
      <c r="E81" s="12">
        <f>D81/C81</f>
        <v>0.48672566371681414</v>
      </c>
      <c r="F81" s="3">
        <v>14</v>
      </c>
      <c r="G81" s="20">
        <v>16</v>
      </c>
    </row>
    <row r="82" spans="1:7" ht="32.25" customHeight="1" x14ac:dyDescent="0.25">
      <c r="A82" s="3" t="s">
        <v>2</v>
      </c>
      <c r="B82" s="2" t="s">
        <v>47</v>
      </c>
      <c r="C82" s="3">
        <v>38.299999999999997</v>
      </c>
      <c r="D82" s="3">
        <v>19</v>
      </c>
      <c r="E82" s="12">
        <f t="shared" ref="E82:E86" si="10">D82/C82</f>
        <v>0.49608355091383816</v>
      </c>
      <c r="F82" s="3">
        <v>3</v>
      </c>
      <c r="G82" s="20">
        <v>4</v>
      </c>
    </row>
    <row r="83" spans="1:7" x14ac:dyDescent="0.25">
      <c r="A83" s="3" t="s">
        <v>3</v>
      </c>
      <c r="B83" s="2" t="s">
        <v>48</v>
      </c>
      <c r="C83" s="3">
        <v>24.4</v>
      </c>
      <c r="D83" s="3">
        <v>12</v>
      </c>
      <c r="E83" s="12">
        <f t="shared" si="10"/>
        <v>0.49180327868852464</v>
      </c>
      <c r="F83" s="3">
        <v>1</v>
      </c>
      <c r="G83" s="20">
        <v>1</v>
      </c>
    </row>
    <row r="84" spans="1:7" x14ac:dyDescent="0.25">
      <c r="A84" s="3" t="s">
        <v>4</v>
      </c>
      <c r="B84" s="2" t="s">
        <v>39</v>
      </c>
      <c r="C84" s="9">
        <v>48</v>
      </c>
      <c r="D84" s="3">
        <v>23</v>
      </c>
      <c r="E84" s="12">
        <f t="shared" si="10"/>
        <v>0.47916666666666669</v>
      </c>
      <c r="F84" s="3">
        <v>3</v>
      </c>
      <c r="G84" s="20">
        <v>3</v>
      </c>
    </row>
    <row r="85" spans="1:7" x14ac:dyDescent="0.25">
      <c r="A85" s="3" t="s">
        <v>5</v>
      </c>
      <c r="B85" s="2" t="s">
        <v>23</v>
      </c>
      <c r="C85" s="3">
        <v>75.3</v>
      </c>
      <c r="D85" s="3">
        <v>37</v>
      </c>
      <c r="E85" s="12">
        <f t="shared" si="10"/>
        <v>0.49136786188579018</v>
      </c>
      <c r="F85" s="3">
        <v>3</v>
      </c>
      <c r="G85" s="20">
        <v>5</v>
      </c>
    </row>
    <row r="86" spans="1:7" x14ac:dyDescent="0.25">
      <c r="A86" s="26" t="s">
        <v>107</v>
      </c>
      <c r="B86" s="27"/>
      <c r="C86" s="3">
        <f>SUM(C81:C85)</f>
        <v>389.4</v>
      </c>
      <c r="D86" s="3">
        <f>SUM(D81:D85)</f>
        <v>190</v>
      </c>
      <c r="E86" s="12">
        <f t="shared" si="10"/>
        <v>0.48793014894709813</v>
      </c>
      <c r="F86" s="3">
        <f>SUM(F81:F85)</f>
        <v>24</v>
      </c>
      <c r="G86" s="20"/>
    </row>
    <row r="87" spans="1:7" x14ac:dyDescent="0.25">
      <c r="A87" s="25" t="s">
        <v>92</v>
      </c>
      <c r="B87" s="25"/>
      <c r="C87" s="25"/>
      <c r="D87" s="25"/>
      <c r="E87" s="25"/>
      <c r="F87" s="25"/>
      <c r="G87" s="20"/>
    </row>
    <row r="88" spans="1:7" ht="31.5" x14ac:dyDescent="0.25">
      <c r="A88" s="3" t="s">
        <v>1</v>
      </c>
      <c r="B88" s="2" t="s">
        <v>20</v>
      </c>
      <c r="C88" s="9">
        <v>629</v>
      </c>
      <c r="D88" s="3">
        <v>132</v>
      </c>
      <c r="E88" s="12">
        <f>D88/C88</f>
        <v>0.20985691573926868</v>
      </c>
      <c r="F88" s="3">
        <v>15</v>
      </c>
      <c r="G88" s="20">
        <v>16</v>
      </c>
    </row>
    <row r="89" spans="1:7" ht="21" customHeight="1" x14ac:dyDescent="0.25">
      <c r="A89" s="13" t="s">
        <v>2</v>
      </c>
      <c r="B89" s="2" t="s">
        <v>49</v>
      </c>
      <c r="C89" s="13">
        <v>51.3</v>
      </c>
      <c r="D89" s="13">
        <v>11</v>
      </c>
      <c r="E89" s="12">
        <f t="shared" ref="E89:E92" si="11">D89/C89</f>
        <v>0.21442495126705655</v>
      </c>
      <c r="F89" s="13">
        <v>2</v>
      </c>
      <c r="G89" s="20">
        <v>2</v>
      </c>
    </row>
    <row r="90" spans="1:7" ht="31.5" x14ac:dyDescent="0.25">
      <c r="A90" s="3" t="s">
        <v>3</v>
      </c>
      <c r="B90" s="2" t="s">
        <v>98</v>
      </c>
      <c r="C90" s="9">
        <v>122</v>
      </c>
      <c r="D90" s="3">
        <v>26</v>
      </c>
      <c r="E90" s="12">
        <f t="shared" si="11"/>
        <v>0.21311475409836064</v>
      </c>
      <c r="F90" s="3">
        <v>3</v>
      </c>
      <c r="G90" s="20">
        <v>3</v>
      </c>
    </row>
    <row r="91" spans="1:7" x14ac:dyDescent="0.25">
      <c r="A91" s="3" t="s">
        <v>4</v>
      </c>
      <c r="B91" s="2" t="s">
        <v>23</v>
      </c>
      <c r="C91" s="3">
        <v>295.89999999999998</v>
      </c>
      <c r="D91" s="3">
        <v>61</v>
      </c>
      <c r="E91" s="12">
        <f t="shared" si="11"/>
        <v>0.20615072659682326</v>
      </c>
      <c r="F91" s="3">
        <v>4</v>
      </c>
      <c r="G91" s="20">
        <v>8</v>
      </c>
    </row>
    <row r="92" spans="1:7" x14ac:dyDescent="0.25">
      <c r="A92" s="26" t="s">
        <v>106</v>
      </c>
      <c r="B92" s="27"/>
      <c r="C92" s="3">
        <f>SUM(C88:C91)</f>
        <v>1098.1999999999998</v>
      </c>
      <c r="D92" s="3">
        <f>SUM(D88:D91)</f>
        <v>230</v>
      </c>
      <c r="E92" s="12">
        <f t="shared" si="11"/>
        <v>0.20943361864869792</v>
      </c>
      <c r="F92" s="3">
        <f>SUM(F88:F91)</f>
        <v>24</v>
      </c>
      <c r="G92" s="20"/>
    </row>
    <row r="93" spans="1:7" x14ac:dyDescent="0.25">
      <c r="A93" s="25" t="s">
        <v>93</v>
      </c>
      <c r="B93" s="25"/>
      <c r="C93" s="25"/>
      <c r="D93" s="25"/>
      <c r="E93" s="25"/>
      <c r="F93" s="25"/>
      <c r="G93" s="20"/>
    </row>
    <row r="94" spans="1:7" ht="31.5" x14ac:dyDescent="0.25">
      <c r="A94" s="3" t="s">
        <v>1</v>
      </c>
      <c r="B94" s="2" t="s">
        <v>17</v>
      </c>
      <c r="C94" s="9">
        <v>343.5</v>
      </c>
      <c r="D94" s="3">
        <v>139</v>
      </c>
      <c r="E94" s="12">
        <f>D94/C94</f>
        <v>0.40465793304221254</v>
      </c>
      <c r="F94" s="3">
        <v>16</v>
      </c>
      <c r="G94" s="20">
        <v>16</v>
      </c>
    </row>
    <row r="95" spans="1:7" ht="31.5" customHeight="1" x14ac:dyDescent="0.25">
      <c r="A95" s="3" t="s">
        <v>2</v>
      </c>
      <c r="B95" s="2" t="s">
        <v>97</v>
      </c>
      <c r="C95" s="3">
        <v>15.7</v>
      </c>
      <c r="D95" s="3">
        <v>7</v>
      </c>
      <c r="E95" s="12">
        <f t="shared" ref="E95:E104" si="12">D95/C95</f>
        <v>0.44585987261146498</v>
      </c>
      <c r="F95" s="3">
        <v>1</v>
      </c>
      <c r="G95" s="20">
        <v>2</v>
      </c>
    </row>
    <row r="96" spans="1:7" ht="47.25" x14ac:dyDescent="0.25">
      <c r="A96" s="4" t="s">
        <v>3</v>
      </c>
      <c r="B96" s="2" t="s">
        <v>99</v>
      </c>
      <c r="C96" s="10">
        <v>17.899999999999999</v>
      </c>
      <c r="D96" s="4">
        <v>7</v>
      </c>
      <c r="E96" s="12">
        <f t="shared" si="12"/>
        <v>0.39106145251396651</v>
      </c>
      <c r="F96" s="4">
        <v>1</v>
      </c>
      <c r="G96" s="20">
        <v>1</v>
      </c>
    </row>
    <row r="97" spans="1:7" x14ac:dyDescent="0.25">
      <c r="A97" s="4" t="s">
        <v>4</v>
      </c>
      <c r="B97" s="2" t="s">
        <v>50</v>
      </c>
      <c r="C97" s="4">
        <v>15.2</v>
      </c>
      <c r="D97" s="4">
        <v>7</v>
      </c>
      <c r="E97" s="12">
        <f t="shared" si="12"/>
        <v>0.46052631578947373</v>
      </c>
      <c r="F97" s="4">
        <v>1</v>
      </c>
      <c r="G97" s="20">
        <v>2</v>
      </c>
    </row>
    <row r="98" spans="1:7" ht="31.5" x14ac:dyDescent="0.25">
      <c r="A98" s="3" t="s">
        <v>5</v>
      </c>
      <c r="B98" s="2" t="s">
        <v>51</v>
      </c>
      <c r="C98" s="3">
        <v>12.9</v>
      </c>
      <c r="D98" s="3">
        <v>7</v>
      </c>
      <c r="E98" s="12">
        <f t="shared" si="12"/>
        <v>0.54263565891472865</v>
      </c>
      <c r="F98" s="3">
        <v>1</v>
      </c>
      <c r="G98" s="20">
        <v>1</v>
      </c>
    </row>
    <row r="99" spans="1:7" ht="31.5" x14ac:dyDescent="0.25">
      <c r="A99" s="3" t="s">
        <v>6</v>
      </c>
      <c r="B99" s="2" t="s">
        <v>21</v>
      </c>
      <c r="C99" s="3">
        <v>7.4</v>
      </c>
      <c r="D99" s="3">
        <v>7</v>
      </c>
      <c r="E99" s="12">
        <f t="shared" si="12"/>
        <v>0.94594594594594594</v>
      </c>
      <c r="F99" s="3">
        <v>1</v>
      </c>
      <c r="G99" s="20">
        <v>2</v>
      </c>
    </row>
    <row r="100" spans="1:7" x14ac:dyDescent="0.25">
      <c r="A100" s="3" t="s">
        <v>7</v>
      </c>
      <c r="B100" s="2" t="s">
        <v>52</v>
      </c>
      <c r="C100" s="3">
        <v>16.5</v>
      </c>
      <c r="D100" s="3">
        <v>7</v>
      </c>
      <c r="E100" s="12">
        <f t="shared" si="12"/>
        <v>0.42424242424242425</v>
      </c>
      <c r="F100" s="3">
        <v>1</v>
      </c>
      <c r="G100" s="20">
        <v>0</v>
      </c>
    </row>
    <row r="101" spans="1:7" ht="31.5" x14ac:dyDescent="0.25">
      <c r="A101" s="3" t="s">
        <v>8</v>
      </c>
      <c r="B101" s="2" t="s">
        <v>22</v>
      </c>
      <c r="C101" s="3">
        <v>17.3</v>
      </c>
      <c r="D101" s="3">
        <v>7</v>
      </c>
      <c r="E101" s="12">
        <f t="shared" si="12"/>
        <v>0.40462427745664736</v>
      </c>
      <c r="F101" s="3">
        <v>1</v>
      </c>
      <c r="G101" s="20">
        <v>1</v>
      </c>
    </row>
    <row r="102" spans="1:7" x14ac:dyDescent="0.25">
      <c r="A102" s="3" t="s">
        <v>10</v>
      </c>
      <c r="B102" s="2" t="s">
        <v>39</v>
      </c>
      <c r="C102" s="3">
        <v>18.899999999999999</v>
      </c>
      <c r="D102" s="3">
        <v>8</v>
      </c>
      <c r="E102" s="12">
        <f t="shared" si="12"/>
        <v>0.42328042328042331</v>
      </c>
      <c r="F102" s="3">
        <v>1</v>
      </c>
      <c r="G102" s="20">
        <v>2</v>
      </c>
    </row>
    <row r="103" spans="1:7" x14ac:dyDescent="0.25">
      <c r="A103" s="3" t="s">
        <v>11</v>
      </c>
      <c r="B103" s="2" t="s">
        <v>23</v>
      </c>
      <c r="C103" s="3">
        <v>102.5</v>
      </c>
      <c r="D103" s="3">
        <v>31</v>
      </c>
      <c r="E103" s="12">
        <f t="shared" si="12"/>
        <v>0.30243902439024389</v>
      </c>
      <c r="F103" s="3">
        <v>4</v>
      </c>
      <c r="G103" s="20">
        <v>5</v>
      </c>
    </row>
    <row r="104" spans="1:7" x14ac:dyDescent="0.25">
      <c r="A104" s="26" t="s">
        <v>105</v>
      </c>
      <c r="B104" s="27"/>
      <c r="C104" s="9">
        <f>SUM(C94:C103)</f>
        <v>567.79999999999995</v>
      </c>
      <c r="D104" s="3">
        <f>SUM(D94:D103)</f>
        <v>227</v>
      </c>
      <c r="E104" s="12">
        <f t="shared" si="12"/>
        <v>0.39978865797816138</v>
      </c>
      <c r="F104" s="3">
        <f>SUM(F94:F103)</f>
        <v>28</v>
      </c>
      <c r="G104" s="20"/>
    </row>
    <row r="105" spans="1:7" x14ac:dyDescent="0.25">
      <c r="A105" s="25" t="s">
        <v>94</v>
      </c>
      <c r="B105" s="25"/>
      <c r="C105" s="25"/>
      <c r="D105" s="25"/>
      <c r="E105" s="25"/>
      <c r="F105" s="25"/>
      <c r="G105" s="20"/>
    </row>
    <row r="106" spans="1:7" ht="31.5" x14ac:dyDescent="0.25">
      <c r="A106" s="3" t="s">
        <v>1</v>
      </c>
      <c r="B106" s="2" t="s">
        <v>17</v>
      </c>
      <c r="C106" s="3">
        <v>90.2</v>
      </c>
      <c r="D106" s="3">
        <v>14</v>
      </c>
      <c r="E106" s="12">
        <f>D106/C106</f>
        <v>0.15521064301552107</v>
      </c>
      <c r="F106" s="3">
        <v>2</v>
      </c>
      <c r="G106" s="20">
        <v>2</v>
      </c>
    </row>
    <row r="107" spans="1:7" x14ac:dyDescent="0.25">
      <c r="A107" s="3" t="s">
        <v>2</v>
      </c>
      <c r="B107" s="2" t="s">
        <v>23</v>
      </c>
      <c r="C107" s="9">
        <v>635.29999999999995</v>
      </c>
      <c r="D107" s="3">
        <v>96</v>
      </c>
      <c r="E107" s="12">
        <f t="shared" ref="E107:E108" si="13">D107/C107</f>
        <v>0.15110971194711162</v>
      </c>
      <c r="F107" s="3">
        <v>10</v>
      </c>
      <c r="G107" s="20">
        <v>12</v>
      </c>
    </row>
    <row r="108" spans="1:7" x14ac:dyDescent="0.25">
      <c r="A108" s="26" t="s">
        <v>106</v>
      </c>
      <c r="B108" s="27"/>
      <c r="C108" s="3">
        <f>SUM(C106:C107)</f>
        <v>725.5</v>
      </c>
      <c r="D108" s="3">
        <f>SUM(D106:D107)</f>
        <v>110</v>
      </c>
      <c r="E108" s="12">
        <f t="shared" si="13"/>
        <v>0.15161957270847692</v>
      </c>
      <c r="F108" s="3">
        <f>SUM(F106:F107)</f>
        <v>12</v>
      </c>
      <c r="G108" s="20"/>
    </row>
    <row r="109" spans="1:7" x14ac:dyDescent="0.25">
      <c r="A109" s="25" t="s">
        <v>100</v>
      </c>
      <c r="B109" s="25"/>
      <c r="C109" s="25"/>
      <c r="D109" s="25"/>
      <c r="E109" s="25"/>
      <c r="F109" s="25"/>
      <c r="G109" s="20"/>
    </row>
    <row r="110" spans="1:7" ht="31.5" x14ac:dyDescent="0.25">
      <c r="A110" s="3" t="s">
        <v>1</v>
      </c>
      <c r="B110" s="2" t="s">
        <v>17</v>
      </c>
      <c r="C110" s="3">
        <v>24.7</v>
      </c>
      <c r="D110" s="3">
        <v>8</v>
      </c>
      <c r="E110" s="12">
        <f>D110/C110</f>
        <v>0.32388663967611336</v>
      </c>
      <c r="F110" s="3">
        <v>1</v>
      </c>
      <c r="G110" s="20">
        <v>1</v>
      </c>
    </row>
    <row r="111" spans="1:7" ht="31.5" x14ac:dyDescent="0.25">
      <c r="A111" s="3" t="s">
        <v>2</v>
      </c>
      <c r="B111" s="2" t="s">
        <v>43</v>
      </c>
      <c r="C111" s="3">
        <v>55.6</v>
      </c>
      <c r="D111" s="3">
        <v>18</v>
      </c>
      <c r="E111" s="12">
        <f t="shared" ref="E111:E114" si="14">D111/C111</f>
        <v>0.32374100719424459</v>
      </c>
      <c r="F111" s="3">
        <v>2</v>
      </c>
      <c r="G111" s="20">
        <v>2</v>
      </c>
    </row>
    <row r="112" spans="1:7" ht="31.5" x14ac:dyDescent="0.25">
      <c r="A112" s="3" t="s">
        <v>3</v>
      </c>
      <c r="B112" s="2" t="s">
        <v>108</v>
      </c>
      <c r="C112" s="3">
        <v>46.5</v>
      </c>
      <c r="D112" s="3">
        <v>15</v>
      </c>
      <c r="E112" s="12">
        <f t="shared" si="14"/>
        <v>0.32258064516129031</v>
      </c>
      <c r="F112" s="3">
        <v>1</v>
      </c>
      <c r="G112" s="20">
        <v>1</v>
      </c>
    </row>
    <row r="113" spans="1:7" x14ac:dyDescent="0.25">
      <c r="A113" s="3" t="s">
        <v>4</v>
      </c>
      <c r="B113" s="2" t="s">
        <v>23</v>
      </c>
      <c r="C113" s="9">
        <v>61.2</v>
      </c>
      <c r="D113" s="3">
        <v>19</v>
      </c>
      <c r="E113" s="12">
        <f t="shared" si="14"/>
        <v>0.31045751633986929</v>
      </c>
      <c r="F113" s="3">
        <v>3</v>
      </c>
      <c r="G113" s="20">
        <v>3</v>
      </c>
    </row>
    <row r="114" spans="1:7" x14ac:dyDescent="0.25">
      <c r="A114" s="26" t="s">
        <v>105</v>
      </c>
      <c r="B114" s="27"/>
      <c r="C114" s="9">
        <f>SUM(C110:C113)</f>
        <v>188</v>
      </c>
      <c r="D114" s="3">
        <f>SUM(D110:D113)</f>
        <v>60</v>
      </c>
      <c r="E114" s="12">
        <f t="shared" si="14"/>
        <v>0.31914893617021278</v>
      </c>
      <c r="F114" s="3">
        <f>SUM(F110:F113)</f>
        <v>7</v>
      </c>
      <c r="G114" s="20"/>
    </row>
    <row r="115" spans="1:7" x14ac:dyDescent="0.25">
      <c r="A115" s="25" t="s">
        <v>95</v>
      </c>
      <c r="B115" s="25"/>
      <c r="C115" s="25"/>
      <c r="D115" s="25"/>
      <c r="E115" s="25"/>
      <c r="F115" s="25"/>
      <c r="G115" s="20"/>
    </row>
    <row r="116" spans="1:7" ht="31.5" x14ac:dyDescent="0.25">
      <c r="A116" s="3" t="s">
        <v>1</v>
      </c>
      <c r="B116" s="2" t="s">
        <v>17</v>
      </c>
      <c r="C116" s="3">
        <v>12.9</v>
      </c>
      <c r="D116" s="3">
        <v>7</v>
      </c>
      <c r="E116" s="12">
        <f>D116/C116</f>
        <v>0.54263565891472865</v>
      </c>
      <c r="F116" s="3">
        <v>1</v>
      </c>
      <c r="G116" s="20">
        <v>1</v>
      </c>
    </row>
    <row r="117" spans="1:7" ht="31.5" x14ac:dyDescent="0.25">
      <c r="A117" s="3" t="s">
        <v>2</v>
      </c>
      <c r="B117" s="2" t="s">
        <v>51</v>
      </c>
      <c r="C117" s="3">
        <v>111.7</v>
      </c>
      <c r="D117" s="3">
        <v>26</v>
      </c>
      <c r="E117" s="12">
        <f t="shared" ref="E117:E127" si="15">D117/C117</f>
        <v>0.23276633840644584</v>
      </c>
      <c r="F117" s="3">
        <v>4</v>
      </c>
      <c r="G117" s="20">
        <v>4</v>
      </c>
    </row>
    <row r="118" spans="1:7" ht="31.5" x14ac:dyDescent="0.25">
      <c r="A118" s="3" t="s">
        <v>3</v>
      </c>
      <c r="B118" s="2" t="s">
        <v>53</v>
      </c>
      <c r="C118" s="9">
        <v>194</v>
      </c>
      <c r="D118" s="3">
        <v>44</v>
      </c>
      <c r="E118" s="12">
        <f t="shared" si="15"/>
        <v>0.22680412371134021</v>
      </c>
      <c r="F118" s="3">
        <v>6</v>
      </c>
      <c r="G118" s="20">
        <v>7</v>
      </c>
    </row>
    <row r="119" spans="1:7" x14ac:dyDescent="0.25">
      <c r="A119" s="3" t="s">
        <v>4</v>
      </c>
      <c r="B119" s="2" t="s">
        <v>54</v>
      </c>
      <c r="C119" s="3">
        <v>87.8</v>
      </c>
      <c r="D119" s="3">
        <v>21</v>
      </c>
      <c r="E119" s="12">
        <f t="shared" si="15"/>
        <v>0.23917995444191345</v>
      </c>
      <c r="F119" s="3">
        <v>3</v>
      </c>
      <c r="G119" s="20">
        <v>4</v>
      </c>
    </row>
    <row r="120" spans="1:7" x14ac:dyDescent="0.25">
      <c r="A120" s="3" t="s">
        <v>5</v>
      </c>
      <c r="B120" s="2" t="s">
        <v>55</v>
      </c>
      <c r="C120" s="3">
        <v>56.3</v>
      </c>
      <c r="D120" s="3">
        <v>13</v>
      </c>
      <c r="E120" s="12">
        <f t="shared" si="15"/>
        <v>0.23090586145648315</v>
      </c>
      <c r="F120" s="3">
        <v>2</v>
      </c>
      <c r="G120" s="20">
        <v>9</v>
      </c>
    </row>
    <row r="121" spans="1:7" x14ac:dyDescent="0.25">
      <c r="A121" s="3" t="s">
        <v>6</v>
      </c>
      <c r="B121" s="2" t="s">
        <v>56</v>
      </c>
      <c r="C121" s="3">
        <v>44.1</v>
      </c>
      <c r="D121" s="3">
        <v>10</v>
      </c>
      <c r="E121" s="12">
        <f t="shared" si="15"/>
        <v>0.22675736961451246</v>
      </c>
      <c r="F121" s="3">
        <v>1</v>
      </c>
      <c r="G121" s="20">
        <v>2</v>
      </c>
    </row>
    <row r="122" spans="1:7" x14ac:dyDescent="0.25">
      <c r="A122" s="3" t="s">
        <v>7</v>
      </c>
      <c r="B122" s="2" t="s">
        <v>57</v>
      </c>
      <c r="C122" s="3">
        <v>24.2</v>
      </c>
      <c r="D122" s="3">
        <v>7</v>
      </c>
      <c r="E122" s="12">
        <f t="shared" si="15"/>
        <v>0.28925619834710747</v>
      </c>
      <c r="F122" s="3">
        <v>1</v>
      </c>
      <c r="G122" s="20">
        <v>2</v>
      </c>
    </row>
    <row r="123" spans="1:7" x14ac:dyDescent="0.25">
      <c r="A123" s="3" t="s">
        <v>8</v>
      </c>
      <c r="B123" s="2" t="s">
        <v>39</v>
      </c>
      <c r="C123" s="3">
        <v>65.7</v>
      </c>
      <c r="D123" s="3">
        <v>15</v>
      </c>
      <c r="E123" s="12">
        <f t="shared" si="15"/>
        <v>0.22831050228310501</v>
      </c>
      <c r="F123" s="3">
        <v>2</v>
      </c>
      <c r="G123" s="20">
        <v>4</v>
      </c>
    </row>
    <row r="124" spans="1:7" x14ac:dyDescent="0.25">
      <c r="A124" s="3" t="s">
        <v>10</v>
      </c>
      <c r="B124" s="2" t="s">
        <v>58</v>
      </c>
      <c r="C124" s="3">
        <v>30.4</v>
      </c>
      <c r="D124" s="3">
        <v>7</v>
      </c>
      <c r="E124" s="12">
        <f t="shared" si="15"/>
        <v>0.23026315789473686</v>
      </c>
      <c r="F124" s="3">
        <v>1</v>
      </c>
      <c r="G124" s="20">
        <v>2</v>
      </c>
    </row>
    <row r="125" spans="1:7" x14ac:dyDescent="0.25">
      <c r="A125" s="3" t="s">
        <v>11</v>
      </c>
      <c r="B125" s="2" t="s">
        <v>23</v>
      </c>
      <c r="C125" s="3">
        <v>682.1</v>
      </c>
      <c r="D125" s="3">
        <v>150</v>
      </c>
      <c r="E125" s="12">
        <f t="shared" si="15"/>
        <v>0.2199091042369154</v>
      </c>
      <c r="F125" s="3">
        <v>13</v>
      </c>
      <c r="G125" s="20">
        <v>16</v>
      </c>
    </row>
    <row r="126" spans="1:7" x14ac:dyDescent="0.25">
      <c r="A126" s="26" t="s">
        <v>106</v>
      </c>
      <c r="B126" s="27"/>
      <c r="C126" s="3">
        <f>SUM(C116:C125)</f>
        <v>1309.2000000000003</v>
      </c>
      <c r="D126" s="3">
        <f>SUM(D116:D125)</f>
        <v>300</v>
      </c>
      <c r="E126" s="12">
        <f t="shared" si="15"/>
        <v>0.22914757103574698</v>
      </c>
      <c r="F126" s="8">
        <f>SUM(F116:F125)</f>
        <v>34</v>
      </c>
      <c r="G126" s="20"/>
    </row>
    <row r="127" spans="1:7" ht="15.75" customHeight="1" x14ac:dyDescent="0.25">
      <c r="A127" s="26" t="s">
        <v>26</v>
      </c>
      <c r="B127" s="27"/>
      <c r="C127" s="9">
        <f>SUM(C15,C19,C23,C30,C34,C40,C47,C54,C61,C68,C79,C86,C92,C104,C108,C114,C126)</f>
        <v>13603.599999999999</v>
      </c>
      <c r="D127" s="11">
        <f>SUM(D15,D19,D23,D30,D34,D40,D47,D54,D61,D68,D79,D86,D92,D104,D108,D114,D126)</f>
        <v>3197</v>
      </c>
      <c r="E127" s="12">
        <f t="shared" si="15"/>
        <v>0.23501132053280016</v>
      </c>
      <c r="F127" s="3">
        <f>SUM(F15,F19,F23,F30,F34,F40,F47,F54,F61,F68,F79,F86,F92,F104,F108,F114,F126)</f>
        <v>341</v>
      </c>
      <c r="G127" s="20"/>
    </row>
    <row r="128" spans="1:7" hidden="1" x14ac:dyDescent="0.25">
      <c r="A128" s="7"/>
      <c r="F128" s="5">
        <f>SUM(F14,F18,F22,F29,F33,F39,F46,F53,F60,F67,F78,F85,F91,F103,F107,F113,F125)</f>
        <v>144</v>
      </c>
    </row>
    <row r="129" spans="1:6" hidden="1" x14ac:dyDescent="0.25">
      <c r="A129" s="28" t="s">
        <v>109</v>
      </c>
      <c r="B129" s="28"/>
    </row>
    <row r="130" spans="1:6" hidden="1" x14ac:dyDescent="0.25">
      <c r="A130" s="30" t="s">
        <v>24</v>
      </c>
      <c r="B130" s="30"/>
      <c r="C130" s="30"/>
      <c r="D130" s="30"/>
      <c r="E130" s="30"/>
      <c r="F130" s="30"/>
    </row>
    <row r="131" spans="1:6" ht="39" hidden="1" customHeight="1" x14ac:dyDescent="0.25">
      <c r="A131" s="31" t="s">
        <v>110</v>
      </c>
      <c r="B131" s="31"/>
      <c r="C131" s="31"/>
      <c r="D131" s="31"/>
      <c r="E131" s="31"/>
      <c r="F131" s="31"/>
    </row>
    <row r="132" spans="1:6" hidden="1" x14ac:dyDescent="0.25">
      <c r="A132" s="30" t="s">
        <v>72</v>
      </c>
      <c r="B132" s="30"/>
      <c r="C132" s="30"/>
      <c r="D132" s="30"/>
      <c r="E132" s="30"/>
      <c r="F132" s="30"/>
    </row>
    <row r="133" spans="1:6" hidden="1" x14ac:dyDescent="0.25">
      <c r="A133" s="30" t="s">
        <v>73</v>
      </c>
      <c r="B133" s="30"/>
      <c r="C133" s="30"/>
      <c r="D133" s="30"/>
      <c r="E133" s="30"/>
      <c r="F133" s="30"/>
    </row>
    <row r="134" spans="1:6" hidden="1" x14ac:dyDescent="0.25">
      <c r="A134" s="30" t="s">
        <v>74</v>
      </c>
      <c r="B134" s="30"/>
      <c r="C134" s="30"/>
      <c r="D134" s="30"/>
      <c r="E134" s="30"/>
      <c r="F134" s="30"/>
    </row>
    <row r="135" spans="1:6" hidden="1" x14ac:dyDescent="0.25">
      <c r="A135" s="30" t="s">
        <v>111</v>
      </c>
      <c r="B135" s="30"/>
      <c r="C135" s="30"/>
      <c r="D135" s="30"/>
      <c r="E135" s="30"/>
      <c r="F135" s="30"/>
    </row>
    <row r="136" spans="1:6" hidden="1" x14ac:dyDescent="0.25">
      <c r="A136" s="30" t="s">
        <v>75</v>
      </c>
      <c r="B136" s="30"/>
      <c r="C136" s="30"/>
      <c r="D136" s="30"/>
      <c r="E136" s="30"/>
      <c r="F136" s="30"/>
    </row>
    <row r="137" spans="1:6" hidden="1" x14ac:dyDescent="0.25">
      <c r="A137" s="30" t="s">
        <v>76</v>
      </c>
      <c r="B137" s="30"/>
      <c r="C137" s="30"/>
      <c r="D137" s="30"/>
      <c r="E137" s="30"/>
      <c r="F137" s="30"/>
    </row>
    <row r="138" spans="1:6" x14ac:dyDescent="0.25">
      <c r="A138" s="7"/>
    </row>
    <row r="139" spans="1:6" x14ac:dyDescent="0.25">
      <c r="A139" s="7"/>
    </row>
    <row r="140" spans="1:6" x14ac:dyDescent="0.25">
      <c r="A140" s="7"/>
    </row>
    <row r="141" spans="1:6" x14ac:dyDescent="0.25">
      <c r="A141" s="7"/>
    </row>
    <row r="142" spans="1:6" x14ac:dyDescent="0.25">
      <c r="A142" s="7"/>
    </row>
    <row r="143" spans="1:6" x14ac:dyDescent="0.25">
      <c r="A143" s="7"/>
    </row>
    <row r="144" spans="1:6" x14ac:dyDescent="0.25">
      <c r="A144" s="7"/>
    </row>
    <row r="145" spans="1:6" x14ac:dyDescent="0.25">
      <c r="A145" s="7"/>
    </row>
    <row r="146" spans="1:6" x14ac:dyDescent="0.25">
      <c r="A146" s="7"/>
    </row>
    <row r="147" spans="1:6" x14ac:dyDescent="0.25">
      <c r="A147" s="7"/>
    </row>
    <row r="148" spans="1:6" x14ac:dyDescent="0.25">
      <c r="A148" s="7"/>
    </row>
    <row r="149" spans="1:6" x14ac:dyDescent="0.25">
      <c r="A149" s="7"/>
    </row>
    <row r="150" spans="1:6" x14ac:dyDescent="0.25">
      <c r="A150" s="7"/>
    </row>
    <row r="151" spans="1:6" x14ac:dyDescent="0.25">
      <c r="A151" s="7"/>
    </row>
    <row r="152" spans="1:6" x14ac:dyDescent="0.25">
      <c r="A152" s="7"/>
    </row>
    <row r="153" spans="1:6" x14ac:dyDescent="0.25">
      <c r="A153" s="7"/>
    </row>
    <row r="154" spans="1:6" x14ac:dyDescent="0.25">
      <c r="A154" s="7"/>
    </row>
    <row r="155" spans="1:6" x14ac:dyDescent="0.25">
      <c r="A155" s="7"/>
    </row>
    <row r="156" spans="1:6" x14ac:dyDescent="0.25">
      <c r="A156" s="7"/>
    </row>
    <row r="157" spans="1:6" ht="138.75" customHeight="1" x14ac:dyDescent="0.25">
      <c r="A157" s="7"/>
    </row>
    <row r="158" spans="1:6" x14ac:dyDescent="0.25">
      <c r="F158" s="6"/>
    </row>
    <row r="159" spans="1:6" x14ac:dyDescent="0.25">
      <c r="F159" s="6"/>
    </row>
    <row r="160" spans="1:6" x14ac:dyDescent="0.25">
      <c r="F160" s="6"/>
    </row>
    <row r="161" spans="1:9" x14ac:dyDescent="0.25">
      <c r="A161" s="7"/>
      <c r="D161" s="29"/>
      <c r="E161" s="29"/>
      <c r="F161" s="29"/>
    </row>
    <row r="162" spans="1:9" x14ac:dyDescent="0.25">
      <c r="A162" s="24"/>
      <c r="B162" s="24"/>
      <c r="C162" s="24"/>
      <c r="D162" s="24"/>
      <c r="E162" s="24"/>
      <c r="F162" s="24"/>
    </row>
    <row r="163" spans="1:9" x14ac:dyDescent="0.25">
      <c r="A163" s="24"/>
      <c r="B163" s="24"/>
      <c r="C163" s="24"/>
      <c r="D163" s="24"/>
      <c r="E163" s="24"/>
      <c r="F163" s="24"/>
    </row>
    <row r="164" spans="1:9" x14ac:dyDescent="0.25">
      <c r="A164" s="24"/>
      <c r="B164" s="24"/>
      <c r="C164" s="24"/>
      <c r="D164" s="24"/>
      <c r="E164" s="24"/>
      <c r="F164" s="24"/>
    </row>
    <row r="165" spans="1:9" x14ac:dyDescent="0.25">
      <c r="A165" s="30"/>
      <c r="B165" s="30"/>
      <c r="C165" s="30"/>
      <c r="D165" s="30"/>
      <c r="E165" s="30"/>
      <c r="F165" s="30"/>
    </row>
    <row r="166" spans="1:9" x14ac:dyDescent="0.25">
      <c r="A166" s="30"/>
      <c r="B166" s="30"/>
      <c r="C166" s="30"/>
      <c r="D166" s="30"/>
      <c r="E166" s="30"/>
      <c r="F166" s="30"/>
    </row>
    <row r="167" spans="1:9" x14ac:dyDescent="0.25">
      <c r="A167" s="30"/>
      <c r="B167" s="30"/>
      <c r="C167" s="30"/>
      <c r="D167" s="30"/>
      <c r="E167" s="30"/>
      <c r="F167" s="30"/>
    </row>
    <row r="170" spans="1:9" x14ac:dyDescent="0.25">
      <c r="I170" s="1"/>
    </row>
    <row r="183" spans="9:10" ht="99.75" customHeight="1" x14ac:dyDescent="0.25">
      <c r="I183" s="1"/>
    </row>
    <row r="186" spans="9:10" x14ac:dyDescent="0.25">
      <c r="J186" s="1"/>
    </row>
    <row r="190" spans="9:10" ht="51" customHeight="1" x14ac:dyDescent="0.25"/>
    <row r="197" spans="10:10" ht="65.25" customHeight="1" x14ac:dyDescent="0.25"/>
    <row r="202" spans="10:10" ht="50.25" customHeight="1" x14ac:dyDescent="0.25"/>
    <row r="203" spans="10:10" x14ac:dyDescent="0.25">
      <c r="J203" s="1"/>
    </row>
    <row r="204" spans="10:10" x14ac:dyDescent="0.25">
      <c r="J204" s="1"/>
    </row>
    <row r="205" spans="10:10" ht="37.5" customHeight="1" x14ac:dyDescent="0.25">
      <c r="J205" s="1"/>
    </row>
    <row r="209" spans="9:10" ht="84" customHeight="1" x14ac:dyDescent="0.25"/>
    <row r="212" spans="9:10" x14ac:dyDescent="0.25">
      <c r="I212" s="1"/>
    </row>
    <row r="213" spans="9:10" x14ac:dyDescent="0.25">
      <c r="I213" s="1"/>
    </row>
    <row r="214" spans="9:10" x14ac:dyDescent="0.25">
      <c r="I214" s="1"/>
    </row>
    <row r="222" spans="9:10" x14ac:dyDescent="0.25">
      <c r="J222" s="1"/>
    </row>
    <row r="227" spans="9:9" x14ac:dyDescent="0.25">
      <c r="I227" s="1"/>
    </row>
    <row r="246" spans="8:8" x14ac:dyDescent="0.25">
      <c r="H246" s="1"/>
    </row>
  </sheetData>
  <mergeCells count="54">
    <mergeCell ref="A134:F134"/>
    <mergeCell ref="A135:F135"/>
    <mergeCell ref="A136:F136"/>
    <mergeCell ref="A131:F131"/>
    <mergeCell ref="A132:F132"/>
    <mergeCell ref="A133:F133"/>
    <mergeCell ref="A40:B40"/>
    <mergeCell ref="A54:B54"/>
    <mergeCell ref="A55:F55"/>
    <mergeCell ref="A61:B61"/>
    <mergeCell ref="A62:F62"/>
    <mergeCell ref="A10:F10"/>
    <mergeCell ref="A15:B15"/>
    <mergeCell ref="A16:F16"/>
    <mergeCell ref="A19:B19"/>
    <mergeCell ref="A20:F20"/>
    <mergeCell ref="A166:F166"/>
    <mergeCell ref="A167:F167"/>
    <mergeCell ref="A137:F137"/>
    <mergeCell ref="A164:F164"/>
    <mergeCell ref="A165:F165"/>
    <mergeCell ref="A162:F162"/>
    <mergeCell ref="A129:B129"/>
    <mergeCell ref="D161:F161"/>
    <mergeCell ref="A69:F69"/>
    <mergeCell ref="A79:B79"/>
    <mergeCell ref="A5:F5"/>
    <mergeCell ref="A7:F7"/>
    <mergeCell ref="A41:F41"/>
    <mergeCell ref="A47:B47"/>
    <mergeCell ref="A48:F48"/>
    <mergeCell ref="A130:F130"/>
    <mergeCell ref="A23:B23"/>
    <mergeCell ref="A24:F24"/>
    <mergeCell ref="A30:B30"/>
    <mergeCell ref="A31:F31"/>
    <mergeCell ref="A34:B34"/>
    <mergeCell ref="A68:B68"/>
    <mergeCell ref="A6:F6"/>
    <mergeCell ref="A163:F163"/>
    <mergeCell ref="A115:F115"/>
    <mergeCell ref="A104:B104"/>
    <mergeCell ref="A105:F105"/>
    <mergeCell ref="A108:B108"/>
    <mergeCell ref="A109:F109"/>
    <mergeCell ref="A114:B114"/>
    <mergeCell ref="A80:F80"/>
    <mergeCell ref="A86:B86"/>
    <mergeCell ref="A87:F87"/>
    <mergeCell ref="A92:B92"/>
    <mergeCell ref="A126:B126"/>
    <mergeCell ref="A127:B127"/>
    <mergeCell ref="A93:F93"/>
    <mergeCell ref="A35:F35"/>
  </mergeCells>
  <pageMargins left="0.31496062992125984" right="0.31496062992125984" top="0.15748031496062992" bottom="0.3543307086614173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workbookViewId="0">
      <selection activeCell="B25" sqref="B25"/>
    </sheetView>
  </sheetViews>
  <sheetFormatPr defaultRowHeight="15" x14ac:dyDescent="0.25"/>
  <cols>
    <col min="1" max="1" width="5.7109375" customWidth="1"/>
    <col min="2" max="2" width="75" customWidth="1"/>
    <col min="3" max="3" width="13.85546875" hidden="1" customWidth="1"/>
    <col min="4" max="4" width="14.28515625" hidden="1" customWidth="1"/>
    <col min="5" max="5" width="12.42578125" hidden="1" customWidth="1"/>
    <col min="6" max="6" width="9.28515625" customWidth="1"/>
    <col min="7" max="7" width="0" hidden="1" customWidth="1"/>
  </cols>
  <sheetData>
    <row r="1" spans="1:7" ht="23.25" customHeight="1" x14ac:dyDescent="0.25">
      <c r="A1" s="5"/>
      <c r="B1" s="5"/>
      <c r="C1" s="5"/>
      <c r="D1" s="5"/>
      <c r="E1" s="5"/>
      <c r="F1" s="6" t="s">
        <v>124</v>
      </c>
    </row>
    <row r="2" spans="1:7" ht="16.5" customHeight="1" x14ac:dyDescent="0.25">
      <c r="A2" s="5"/>
      <c r="B2" s="5"/>
      <c r="C2" s="5"/>
      <c r="D2" s="5"/>
      <c r="E2" s="5"/>
      <c r="F2" s="6" t="s">
        <v>71</v>
      </c>
    </row>
    <row r="3" spans="1:7" ht="17.25" customHeight="1" x14ac:dyDescent="0.25">
      <c r="A3" s="5"/>
      <c r="B3" s="5"/>
      <c r="C3" s="5"/>
      <c r="D3" s="5"/>
      <c r="E3" s="5"/>
      <c r="F3" s="6" t="s">
        <v>0</v>
      </c>
    </row>
    <row r="4" spans="1:7" ht="17.25" customHeight="1" x14ac:dyDescent="0.25">
      <c r="A4" s="5"/>
      <c r="B4" s="5"/>
      <c r="C4" s="5"/>
      <c r="D4" s="5"/>
      <c r="E4" s="5"/>
      <c r="F4" s="6"/>
    </row>
    <row r="5" spans="1:7" ht="15.75" x14ac:dyDescent="0.25">
      <c r="A5" s="24" t="s">
        <v>78</v>
      </c>
      <c r="B5" s="24"/>
      <c r="C5" s="24"/>
      <c r="D5" s="24"/>
      <c r="E5" s="24"/>
      <c r="F5" s="24"/>
    </row>
    <row r="6" spans="1:7" ht="15.75" x14ac:dyDescent="0.25">
      <c r="A6" s="24" t="s">
        <v>79</v>
      </c>
      <c r="B6" s="24"/>
      <c r="C6" s="24"/>
      <c r="D6" s="24"/>
      <c r="E6" s="24"/>
      <c r="F6" s="24"/>
    </row>
    <row r="7" spans="1:7" ht="15.75" x14ac:dyDescent="0.25">
      <c r="A7" s="24" t="s">
        <v>115</v>
      </c>
      <c r="B7" s="24"/>
      <c r="C7" s="24"/>
      <c r="D7" s="24"/>
      <c r="E7" s="24"/>
      <c r="F7" s="24"/>
    </row>
    <row r="8" spans="1:7" ht="15.75" customHeight="1" x14ac:dyDescent="0.25">
      <c r="A8" s="24"/>
      <c r="B8" s="24"/>
      <c r="C8" s="24"/>
      <c r="D8" s="24"/>
      <c r="E8" s="24"/>
      <c r="F8" s="24"/>
    </row>
    <row r="9" spans="1:7" ht="65.25" customHeight="1" x14ac:dyDescent="0.25">
      <c r="A9" s="23" t="s">
        <v>80</v>
      </c>
      <c r="B9" s="16" t="s">
        <v>13</v>
      </c>
      <c r="C9" s="16" t="s">
        <v>103</v>
      </c>
      <c r="D9" s="16" t="s">
        <v>14</v>
      </c>
      <c r="E9" s="16" t="s">
        <v>112</v>
      </c>
      <c r="F9" s="16" t="s">
        <v>15</v>
      </c>
      <c r="G9" s="21" t="s">
        <v>119</v>
      </c>
    </row>
    <row r="10" spans="1:7" ht="15.75" x14ac:dyDescent="0.25">
      <c r="A10" s="17">
        <v>1</v>
      </c>
      <c r="B10" s="17">
        <v>2</v>
      </c>
      <c r="C10" s="17">
        <v>3</v>
      </c>
      <c r="D10" s="17">
        <v>4</v>
      </c>
      <c r="E10" s="17">
        <v>5</v>
      </c>
      <c r="F10" s="17">
        <v>3</v>
      </c>
      <c r="G10" s="22"/>
    </row>
    <row r="11" spans="1:7" ht="15.75" x14ac:dyDescent="0.25">
      <c r="A11" s="25" t="s">
        <v>84</v>
      </c>
      <c r="B11" s="25"/>
      <c r="C11" s="25"/>
      <c r="D11" s="25"/>
      <c r="E11" s="25"/>
      <c r="F11" s="25"/>
      <c r="G11" s="22"/>
    </row>
    <row r="12" spans="1:7" ht="38.25" customHeight="1" x14ac:dyDescent="0.25">
      <c r="A12" s="17" t="s">
        <v>1</v>
      </c>
      <c r="B12" s="2" t="s">
        <v>17</v>
      </c>
      <c r="C12" s="17">
        <v>35.700000000000003</v>
      </c>
      <c r="D12" s="17">
        <v>25</v>
      </c>
      <c r="E12" s="12">
        <f>D12/C12</f>
        <v>0.70028011204481788</v>
      </c>
      <c r="F12" s="17">
        <v>0</v>
      </c>
      <c r="G12" s="20">
        <v>0</v>
      </c>
    </row>
    <row r="13" spans="1:7" ht="40.5" customHeight="1" x14ac:dyDescent="0.25">
      <c r="A13" s="17" t="s">
        <v>2</v>
      </c>
      <c r="B13" s="2" t="s">
        <v>59</v>
      </c>
      <c r="C13" s="17">
        <v>245.7</v>
      </c>
      <c r="D13" s="17">
        <v>177</v>
      </c>
      <c r="E13" s="12">
        <f t="shared" ref="E13:E17" si="0">D13/C13</f>
        <v>0.72039072039072038</v>
      </c>
      <c r="F13" s="17">
        <v>9</v>
      </c>
      <c r="G13" s="20">
        <v>9</v>
      </c>
    </row>
    <row r="14" spans="1:7" ht="48.75" customHeight="1" x14ac:dyDescent="0.25">
      <c r="A14" s="17" t="s">
        <v>3</v>
      </c>
      <c r="B14" s="2" t="s">
        <v>36</v>
      </c>
      <c r="C14" s="17">
        <v>15.3</v>
      </c>
      <c r="D14" s="17">
        <v>6</v>
      </c>
      <c r="E14" s="12">
        <f t="shared" si="0"/>
        <v>0.39215686274509803</v>
      </c>
      <c r="F14" s="17">
        <v>1</v>
      </c>
      <c r="G14" s="20">
        <v>1</v>
      </c>
    </row>
    <row r="15" spans="1:7" ht="18" customHeight="1" x14ac:dyDescent="0.25">
      <c r="A15" s="17" t="s">
        <v>4</v>
      </c>
      <c r="B15" s="2" t="s">
        <v>30</v>
      </c>
      <c r="C15" s="17">
        <v>27.5</v>
      </c>
      <c r="D15" s="17">
        <v>27</v>
      </c>
      <c r="E15" s="12">
        <f t="shared" si="0"/>
        <v>0.98181818181818181</v>
      </c>
      <c r="F15" s="17">
        <v>3</v>
      </c>
      <c r="G15" s="20">
        <v>3</v>
      </c>
    </row>
    <row r="16" spans="1:7" ht="18" customHeight="1" x14ac:dyDescent="0.25">
      <c r="A16" s="17" t="s">
        <v>5</v>
      </c>
      <c r="B16" s="2" t="s">
        <v>23</v>
      </c>
      <c r="C16" s="9">
        <v>227.5</v>
      </c>
      <c r="D16" s="17">
        <v>77</v>
      </c>
      <c r="E16" s="12">
        <f t="shared" si="0"/>
        <v>0.33846153846153848</v>
      </c>
      <c r="F16" s="17">
        <v>8</v>
      </c>
      <c r="G16" s="20"/>
    </row>
    <row r="17" spans="1:7" ht="15.75" x14ac:dyDescent="0.25">
      <c r="A17" s="26" t="s">
        <v>113</v>
      </c>
      <c r="B17" s="27"/>
      <c r="C17" s="17">
        <f>SUM(C12:C16)</f>
        <v>551.70000000000005</v>
      </c>
      <c r="D17" s="17">
        <f>SUM(D12:D16)</f>
        <v>312</v>
      </c>
      <c r="E17" s="12">
        <f t="shared" si="0"/>
        <v>0.56552474170744971</v>
      </c>
      <c r="F17" s="17">
        <f>SUM(F12:F16)</f>
        <v>21</v>
      </c>
      <c r="G17" s="20"/>
    </row>
    <row r="18" spans="1:7" ht="15.75" x14ac:dyDescent="0.25">
      <c r="A18" s="25" t="s">
        <v>85</v>
      </c>
      <c r="B18" s="25"/>
      <c r="C18" s="25"/>
      <c r="D18" s="25"/>
      <c r="E18" s="25"/>
      <c r="F18" s="25"/>
      <c r="G18" s="20"/>
    </row>
    <row r="19" spans="1:7" ht="40.5" customHeight="1" x14ac:dyDescent="0.25">
      <c r="A19" s="17" t="s">
        <v>1</v>
      </c>
      <c r="B19" s="2" t="s">
        <v>17</v>
      </c>
      <c r="C19" s="9">
        <v>70.7</v>
      </c>
      <c r="D19" s="17">
        <v>155</v>
      </c>
      <c r="E19" s="17">
        <v>1.45</v>
      </c>
      <c r="F19" s="17">
        <v>4</v>
      </c>
      <c r="G19" s="20">
        <v>4</v>
      </c>
    </row>
    <row r="20" spans="1:7" ht="35.25" customHeight="1" x14ac:dyDescent="0.25">
      <c r="A20" s="17" t="s">
        <v>2</v>
      </c>
      <c r="B20" s="2" t="s">
        <v>101</v>
      </c>
      <c r="C20" s="17">
        <v>80.2</v>
      </c>
      <c r="D20" s="17">
        <v>91</v>
      </c>
      <c r="E20" s="17">
        <v>1.45</v>
      </c>
      <c r="F20" s="17">
        <v>5</v>
      </c>
      <c r="G20" s="20">
        <v>5</v>
      </c>
    </row>
    <row r="21" spans="1:7" ht="52.5" customHeight="1" x14ac:dyDescent="0.25">
      <c r="A21" s="17" t="s">
        <v>3</v>
      </c>
      <c r="B21" s="2" t="s">
        <v>60</v>
      </c>
      <c r="C21" s="17">
        <v>19.100000000000001</v>
      </c>
      <c r="D21" s="17">
        <v>33</v>
      </c>
      <c r="E21" s="17">
        <v>1.45</v>
      </c>
      <c r="F21" s="17">
        <v>0</v>
      </c>
      <c r="G21" s="20">
        <v>0</v>
      </c>
    </row>
    <row r="22" spans="1:7" ht="20.25" customHeight="1" x14ac:dyDescent="0.25">
      <c r="A22" s="17" t="s">
        <v>4</v>
      </c>
      <c r="B22" s="2" t="s">
        <v>18</v>
      </c>
      <c r="C22" s="17">
        <v>32.200000000000003</v>
      </c>
      <c r="D22" s="17">
        <v>11</v>
      </c>
      <c r="E22" s="17">
        <v>1.45</v>
      </c>
      <c r="F22" s="17">
        <v>5</v>
      </c>
      <c r="G22" s="20">
        <v>5</v>
      </c>
    </row>
    <row r="23" spans="1:7" ht="13.9" customHeight="1" x14ac:dyDescent="0.25">
      <c r="A23" s="26" t="s">
        <v>114</v>
      </c>
      <c r="B23" s="27"/>
      <c r="C23" s="9">
        <f>SUM(C19:C22)</f>
        <v>202.2</v>
      </c>
      <c r="D23" s="17">
        <f>SUM(D19:D22)</f>
        <v>290</v>
      </c>
      <c r="E23" s="17">
        <v>1.45</v>
      </c>
      <c r="F23" s="17">
        <f>SUM(F19:F22)</f>
        <v>14</v>
      </c>
      <c r="G23" s="20"/>
    </row>
    <row r="24" spans="1:7" ht="15.75" x14ac:dyDescent="0.25">
      <c r="A24" s="25" t="s">
        <v>102</v>
      </c>
      <c r="B24" s="25"/>
      <c r="C24" s="25"/>
      <c r="D24" s="25"/>
      <c r="E24" s="25"/>
      <c r="F24" s="25"/>
      <c r="G24" s="20"/>
    </row>
    <row r="25" spans="1:7" ht="35.25" customHeight="1" x14ac:dyDescent="0.25">
      <c r="A25" s="17" t="s">
        <v>1</v>
      </c>
      <c r="B25" s="2" t="s">
        <v>17</v>
      </c>
      <c r="C25" s="17">
        <v>151.69999999999999</v>
      </c>
      <c r="D25" s="17">
        <v>140</v>
      </c>
      <c r="E25" s="12">
        <f t="shared" ref="E25:E37" si="1">D25/C25</f>
        <v>0.92287409360580097</v>
      </c>
      <c r="F25" s="17">
        <v>3</v>
      </c>
      <c r="G25" s="20">
        <v>4</v>
      </c>
    </row>
    <row r="26" spans="1:7" ht="50.25" customHeight="1" x14ac:dyDescent="0.25">
      <c r="A26" s="17" t="s">
        <v>2</v>
      </c>
      <c r="B26" s="2" t="s">
        <v>125</v>
      </c>
      <c r="C26" s="17">
        <v>127.1</v>
      </c>
      <c r="D26" s="17"/>
      <c r="E26" s="12">
        <f t="shared" si="1"/>
        <v>0</v>
      </c>
      <c r="F26" s="17">
        <v>0</v>
      </c>
      <c r="G26" s="20">
        <v>0</v>
      </c>
    </row>
    <row r="27" spans="1:7" ht="32.25" customHeight="1" x14ac:dyDescent="0.25">
      <c r="A27" s="17" t="s">
        <v>116</v>
      </c>
      <c r="B27" s="2" t="s">
        <v>35</v>
      </c>
      <c r="C27" s="17">
        <v>315.5</v>
      </c>
      <c r="D27" s="17"/>
      <c r="E27" s="12"/>
      <c r="F27" s="17">
        <v>0</v>
      </c>
      <c r="G27" s="20">
        <v>0</v>
      </c>
    </row>
    <row r="28" spans="1:7" ht="53.25" customHeight="1" x14ac:dyDescent="0.25">
      <c r="A28" s="17" t="s">
        <v>117</v>
      </c>
      <c r="B28" s="2" t="s">
        <v>51</v>
      </c>
      <c r="C28" s="17">
        <v>17.5</v>
      </c>
      <c r="D28" s="17">
        <v>3</v>
      </c>
      <c r="E28" s="12">
        <f t="shared" si="1"/>
        <v>0.17142857142857143</v>
      </c>
      <c r="F28" s="17">
        <v>0</v>
      </c>
      <c r="G28" s="20">
        <v>0</v>
      </c>
    </row>
    <row r="29" spans="1:7" ht="21" customHeight="1" x14ac:dyDescent="0.25">
      <c r="A29" s="17" t="s">
        <v>121</v>
      </c>
      <c r="B29" s="2" t="s">
        <v>23</v>
      </c>
      <c r="C29" s="17">
        <v>627</v>
      </c>
      <c r="D29" s="17">
        <v>82</v>
      </c>
      <c r="E29" s="12">
        <f t="shared" si="1"/>
        <v>0.13078149920255183</v>
      </c>
      <c r="F29" s="17">
        <v>8</v>
      </c>
      <c r="G29" s="20"/>
    </row>
    <row r="30" spans="1:7" ht="19.149999999999999" customHeight="1" x14ac:dyDescent="0.25">
      <c r="A30" s="26" t="s">
        <v>107</v>
      </c>
      <c r="B30" s="27"/>
      <c r="C30" s="9">
        <f>SUM(C25:C29)</f>
        <v>1238.8</v>
      </c>
      <c r="D30" s="17">
        <f>SUM(D25:D29)</f>
        <v>225</v>
      </c>
      <c r="E30" s="12">
        <f t="shared" si="1"/>
        <v>0.18162738133677753</v>
      </c>
      <c r="F30" s="17">
        <f>SUM(F25:F29)</f>
        <v>11</v>
      </c>
      <c r="G30" s="20"/>
    </row>
    <row r="31" spans="1:7" ht="22.15" customHeight="1" x14ac:dyDescent="0.25">
      <c r="A31" s="25" t="s">
        <v>89</v>
      </c>
      <c r="B31" s="25"/>
      <c r="C31" s="25"/>
      <c r="D31" s="25"/>
      <c r="E31" s="25"/>
      <c r="F31" s="25"/>
      <c r="G31" s="20"/>
    </row>
    <row r="32" spans="1:7" ht="38.25" customHeight="1" x14ac:dyDescent="0.25">
      <c r="A32" s="17" t="s">
        <v>1</v>
      </c>
      <c r="B32" s="2" t="s">
        <v>61</v>
      </c>
      <c r="C32" s="9">
        <v>170</v>
      </c>
      <c r="D32" s="17">
        <v>170</v>
      </c>
      <c r="E32" s="12">
        <f t="shared" si="1"/>
        <v>1</v>
      </c>
      <c r="F32" s="17">
        <v>0</v>
      </c>
      <c r="G32" s="20">
        <v>0</v>
      </c>
    </row>
    <row r="33" spans="1:7" ht="36" customHeight="1" x14ac:dyDescent="0.25">
      <c r="A33" s="17" t="s">
        <v>2</v>
      </c>
      <c r="B33" s="2" t="s">
        <v>17</v>
      </c>
      <c r="C33" s="17">
        <v>64.900000000000006</v>
      </c>
      <c r="D33" s="17">
        <v>65</v>
      </c>
      <c r="E33" s="12">
        <f t="shared" si="1"/>
        <v>1.0015408320493064</v>
      </c>
      <c r="F33" s="17">
        <v>2</v>
      </c>
      <c r="G33" s="20">
        <v>2</v>
      </c>
    </row>
    <row r="34" spans="1:7" ht="52.5" customHeight="1" x14ac:dyDescent="0.25">
      <c r="A34" s="17" t="s">
        <v>3</v>
      </c>
      <c r="B34" s="2" t="s">
        <v>36</v>
      </c>
      <c r="C34" s="17">
        <v>18.399999999999999</v>
      </c>
      <c r="D34" s="17">
        <v>19</v>
      </c>
      <c r="E34" s="12">
        <f>D34/C34</f>
        <v>1.0326086956521741</v>
      </c>
      <c r="F34" s="17">
        <v>2</v>
      </c>
      <c r="G34" s="20">
        <v>2</v>
      </c>
    </row>
    <row r="35" spans="1:7" ht="24.75" customHeight="1" x14ac:dyDescent="0.25">
      <c r="A35" s="17" t="s">
        <v>4</v>
      </c>
      <c r="B35" s="2" t="s">
        <v>39</v>
      </c>
      <c r="C35" s="17">
        <v>19.899999999999999</v>
      </c>
      <c r="D35" s="17">
        <v>21</v>
      </c>
      <c r="E35" s="12">
        <f t="shared" si="1"/>
        <v>1.0552763819095479</v>
      </c>
      <c r="F35" s="17">
        <v>0</v>
      </c>
      <c r="G35" s="20">
        <v>0</v>
      </c>
    </row>
    <row r="36" spans="1:7" ht="20.25" customHeight="1" x14ac:dyDescent="0.25">
      <c r="A36" s="17" t="s">
        <v>5</v>
      </c>
      <c r="B36" s="2" t="s">
        <v>23</v>
      </c>
      <c r="C36" s="17">
        <v>76.8</v>
      </c>
      <c r="D36" s="17">
        <v>80</v>
      </c>
      <c r="E36" s="12">
        <f t="shared" si="1"/>
        <v>1.0416666666666667</v>
      </c>
      <c r="F36" s="17">
        <v>8</v>
      </c>
      <c r="G36" s="20"/>
    </row>
    <row r="37" spans="1:7" ht="15.75" x14ac:dyDescent="0.25">
      <c r="A37" s="26" t="s">
        <v>113</v>
      </c>
      <c r="B37" s="27"/>
      <c r="C37" s="9">
        <f>SUM(C32:C36)</f>
        <v>350</v>
      </c>
      <c r="D37" s="17">
        <f>SUM(D32:D36)</f>
        <v>355</v>
      </c>
      <c r="E37" s="12">
        <f t="shared" si="1"/>
        <v>1.0142857142857142</v>
      </c>
      <c r="F37" s="17">
        <f>SUM(F32:F36)</f>
        <v>12</v>
      </c>
      <c r="G37" s="20"/>
    </row>
    <row r="38" spans="1:7" ht="15.75" x14ac:dyDescent="0.25">
      <c r="A38" s="25" t="s">
        <v>90</v>
      </c>
      <c r="B38" s="25"/>
      <c r="C38" s="25"/>
      <c r="D38" s="25"/>
      <c r="E38" s="25"/>
      <c r="F38" s="25"/>
      <c r="G38" s="20"/>
    </row>
    <row r="39" spans="1:7" ht="38.25" customHeight="1" x14ac:dyDescent="0.25">
      <c r="A39" s="17" t="s">
        <v>1</v>
      </c>
      <c r="B39" s="2" t="s">
        <v>40</v>
      </c>
      <c r="C39" s="17">
        <v>26.2</v>
      </c>
      <c r="D39" s="17">
        <v>25</v>
      </c>
      <c r="E39" s="12">
        <f>D39/C39</f>
        <v>0.95419847328244278</v>
      </c>
      <c r="F39" s="17">
        <v>2</v>
      </c>
      <c r="G39" s="20">
        <v>2</v>
      </c>
    </row>
    <row r="40" spans="1:7" ht="37.5" customHeight="1" x14ac:dyDescent="0.25">
      <c r="A40" s="17" t="s">
        <v>2</v>
      </c>
      <c r="B40" s="2" t="s">
        <v>17</v>
      </c>
      <c r="C40" s="9">
        <v>15</v>
      </c>
      <c r="D40" s="17">
        <v>18</v>
      </c>
      <c r="E40" s="12">
        <f t="shared" ref="E40:E48" si="2">D40/C40</f>
        <v>1.2</v>
      </c>
      <c r="F40" s="17">
        <v>1</v>
      </c>
      <c r="G40" s="20">
        <v>1</v>
      </c>
    </row>
    <row r="41" spans="1:7" ht="17.25" customHeight="1" x14ac:dyDescent="0.25">
      <c r="A41" s="17" t="s">
        <v>3</v>
      </c>
      <c r="B41" s="2" t="s">
        <v>41</v>
      </c>
      <c r="C41" s="9">
        <v>35.5</v>
      </c>
      <c r="D41" s="17">
        <v>8</v>
      </c>
      <c r="E41" s="12">
        <f t="shared" si="2"/>
        <v>0.22535211267605634</v>
      </c>
      <c r="F41" s="17">
        <v>0</v>
      </c>
      <c r="G41" s="20">
        <v>0</v>
      </c>
    </row>
    <row r="42" spans="1:7" ht="32.25" customHeight="1" x14ac:dyDescent="0.25">
      <c r="A42" s="17" t="s">
        <v>4</v>
      </c>
      <c r="B42" s="2" t="s">
        <v>62</v>
      </c>
      <c r="C42" s="17">
        <v>11.8</v>
      </c>
      <c r="D42" s="17">
        <v>15</v>
      </c>
      <c r="E42" s="12">
        <f t="shared" si="2"/>
        <v>1.271186440677966</v>
      </c>
      <c r="F42" s="17">
        <v>1</v>
      </c>
      <c r="G42" s="20">
        <v>1</v>
      </c>
    </row>
    <row r="43" spans="1:7" ht="33.75" customHeight="1" x14ac:dyDescent="0.25">
      <c r="A43" s="17" t="s">
        <v>5</v>
      </c>
      <c r="B43" s="2" t="s">
        <v>43</v>
      </c>
      <c r="C43" s="17">
        <v>23.8</v>
      </c>
      <c r="D43" s="17"/>
      <c r="E43" s="12"/>
      <c r="F43" s="17">
        <v>0</v>
      </c>
      <c r="G43" s="20">
        <v>0</v>
      </c>
    </row>
    <row r="44" spans="1:7" ht="33" customHeight="1" x14ac:dyDescent="0.25">
      <c r="A44" s="17" t="s">
        <v>6</v>
      </c>
      <c r="B44" s="2" t="s">
        <v>44</v>
      </c>
      <c r="C44" s="17">
        <v>21.1</v>
      </c>
      <c r="D44" s="17">
        <v>20</v>
      </c>
      <c r="E44" s="12">
        <f t="shared" si="2"/>
        <v>0.94786729857819896</v>
      </c>
      <c r="F44" s="17">
        <v>2</v>
      </c>
      <c r="G44" s="20">
        <v>2</v>
      </c>
    </row>
    <row r="45" spans="1:7" ht="16.5" customHeight="1" x14ac:dyDescent="0.25">
      <c r="A45" s="17" t="s">
        <v>7</v>
      </c>
      <c r="B45" s="2" t="s">
        <v>45</v>
      </c>
      <c r="C45" s="17">
        <v>12.4</v>
      </c>
      <c r="D45" s="17">
        <v>16</v>
      </c>
      <c r="E45" s="12">
        <f t="shared" si="2"/>
        <v>1.2903225806451613</v>
      </c>
      <c r="F45" s="17">
        <v>0</v>
      </c>
      <c r="G45" s="20">
        <v>0</v>
      </c>
    </row>
    <row r="46" spans="1:7" ht="17.25" customHeight="1" x14ac:dyDescent="0.25">
      <c r="A46" s="17" t="s">
        <v>8</v>
      </c>
      <c r="B46" s="2" t="s">
        <v>46</v>
      </c>
      <c r="C46" s="17">
        <v>0.8</v>
      </c>
      <c r="D46" s="17">
        <v>0</v>
      </c>
      <c r="E46" s="12"/>
      <c r="F46" s="17">
        <v>0</v>
      </c>
      <c r="G46" s="20">
        <v>0</v>
      </c>
    </row>
    <row r="47" spans="1:7" ht="16.5" customHeight="1" x14ac:dyDescent="0.25">
      <c r="A47" s="17" t="s">
        <v>9</v>
      </c>
      <c r="B47" s="2" t="s">
        <v>18</v>
      </c>
      <c r="C47" s="17">
        <v>58.4</v>
      </c>
      <c r="D47" s="17">
        <v>35</v>
      </c>
      <c r="E47" s="12">
        <f t="shared" si="2"/>
        <v>0.59931506849315075</v>
      </c>
      <c r="F47" s="17">
        <v>3</v>
      </c>
      <c r="G47" s="20">
        <v>3</v>
      </c>
    </row>
    <row r="48" spans="1:7" ht="15.75" x14ac:dyDescent="0.25">
      <c r="A48" s="26" t="s">
        <v>113</v>
      </c>
      <c r="B48" s="27"/>
      <c r="C48" s="9">
        <f>SUM(C39:C47)</f>
        <v>205.00000000000003</v>
      </c>
      <c r="D48" s="17">
        <f>SUM(D39:D47)</f>
        <v>137</v>
      </c>
      <c r="E48" s="12">
        <f t="shared" si="2"/>
        <v>0.6682926829268292</v>
      </c>
      <c r="F48" s="17">
        <f>SUM(F39:F47)</f>
        <v>9</v>
      </c>
      <c r="G48" s="20"/>
    </row>
    <row r="49" spans="1:7" ht="15.75" x14ac:dyDescent="0.25">
      <c r="A49" s="25" t="s">
        <v>91</v>
      </c>
      <c r="B49" s="25"/>
      <c r="C49" s="25"/>
      <c r="D49" s="25"/>
      <c r="E49" s="25"/>
      <c r="F49" s="25"/>
      <c r="G49" s="20"/>
    </row>
    <row r="50" spans="1:7" ht="38.25" customHeight="1" x14ac:dyDescent="0.25">
      <c r="A50" s="17" t="s">
        <v>1</v>
      </c>
      <c r="B50" s="2" t="s">
        <v>17</v>
      </c>
      <c r="C50" s="17">
        <v>203.4</v>
      </c>
      <c r="D50" s="17">
        <v>143</v>
      </c>
      <c r="E50" s="17">
        <v>0.64</v>
      </c>
      <c r="F50" s="17">
        <v>14</v>
      </c>
      <c r="G50" s="20"/>
    </row>
    <row r="51" spans="1:7" ht="33" customHeight="1" x14ac:dyDescent="0.25">
      <c r="A51" s="17" t="s">
        <v>2</v>
      </c>
      <c r="B51" s="2" t="s">
        <v>97</v>
      </c>
      <c r="C51" s="17">
        <v>38.299999999999997</v>
      </c>
      <c r="D51" s="17">
        <v>28</v>
      </c>
      <c r="E51" s="17">
        <v>0.64</v>
      </c>
      <c r="F51" s="17">
        <v>3</v>
      </c>
      <c r="G51" s="20"/>
    </row>
    <row r="52" spans="1:7" ht="18.75" customHeight="1" x14ac:dyDescent="0.25">
      <c r="A52" s="17" t="s">
        <v>3</v>
      </c>
      <c r="B52" s="2" t="s">
        <v>48</v>
      </c>
      <c r="C52" s="17">
        <v>24.4</v>
      </c>
      <c r="D52" s="17">
        <v>16</v>
      </c>
      <c r="E52" s="17">
        <v>0.64</v>
      </c>
      <c r="F52" s="17">
        <v>2</v>
      </c>
      <c r="G52" s="20"/>
    </row>
    <row r="53" spans="1:7" ht="18" customHeight="1" x14ac:dyDescent="0.25">
      <c r="A53" s="17" t="s">
        <v>4</v>
      </c>
      <c r="B53" s="2" t="s">
        <v>39</v>
      </c>
      <c r="C53" s="9">
        <v>48</v>
      </c>
      <c r="D53" s="17">
        <v>31</v>
      </c>
      <c r="E53" s="17">
        <v>0.64</v>
      </c>
      <c r="F53" s="17">
        <v>3</v>
      </c>
      <c r="G53" s="20"/>
    </row>
    <row r="54" spans="1:7" ht="16.5" customHeight="1" x14ac:dyDescent="0.25">
      <c r="A54" s="17" t="s">
        <v>5</v>
      </c>
      <c r="B54" s="2" t="s">
        <v>23</v>
      </c>
      <c r="C54" s="17">
        <v>75.3</v>
      </c>
      <c r="D54" s="17">
        <v>62</v>
      </c>
      <c r="E54" s="17">
        <v>0.62</v>
      </c>
      <c r="F54" s="17">
        <v>6</v>
      </c>
      <c r="G54" s="20"/>
    </row>
    <row r="55" spans="1:7" ht="15.75" x14ac:dyDescent="0.25">
      <c r="A55" s="26" t="s">
        <v>113</v>
      </c>
      <c r="B55" s="27"/>
      <c r="C55" s="17">
        <f>SUM(C50:C54)</f>
        <v>389.4</v>
      </c>
      <c r="D55" s="17">
        <f>SUM(D50:D54)</f>
        <v>280</v>
      </c>
      <c r="E55" s="17">
        <v>0.62</v>
      </c>
      <c r="F55" s="17">
        <f>SUM(F50:F54)</f>
        <v>28</v>
      </c>
      <c r="G55" s="20"/>
    </row>
    <row r="56" spans="1:7" ht="15.75" x14ac:dyDescent="0.25">
      <c r="A56" s="25" t="s">
        <v>92</v>
      </c>
      <c r="B56" s="25"/>
      <c r="C56" s="25"/>
      <c r="D56" s="25"/>
      <c r="E56" s="25"/>
      <c r="F56" s="25"/>
      <c r="G56" s="20"/>
    </row>
    <row r="57" spans="1:7" ht="36.75" customHeight="1" x14ac:dyDescent="0.25">
      <c r="A57" s="17" t="s">
        <v>1</v>
      </c>
      <c r="B57" s="2" t="s">
        <v>20</v>
      </c>
      <c r="C57" s="9">
        <v>629</v>
      </c>
      <c r="D57" s="17">
        <v>124</v>
      </c>
      <c r="E57" s="12">
        <f>D57/C57</f>
        <v>0.19713831478537361</v>
      </c>
      <c r="F57" s="17">
        <v>10</v>
      </c>
      <c r="G57" s="20">
        <v>10</v>
      </c>
    </row>
    <row r="58" spans="1:7" ht="30.75" customHeight="1" x14ac:dyDescent="0.25">
      <c r="A58" s="17" t="s">
        <v>2</v>
      </c>
      <c r="B58" s="2" t="s">
        <v>49</v>
      </c>
      <c r="C58" s="17">
        <v>51.3</v>
      </c>
      <c r="D58" s="17">
        <v>10</v>
      </c>
      <c r="E58" s="12">
        <f t="shared" ref="E58:E61" si="3">D58/C58</f>
        <v>0.19493177387914232</v>
      </c>
      <c r="F58" s="17">
        <v>0</v>
      </c>
      <c r="G58" s="20">
        <v>0</v>
      </c>
    </row>
    <row r="59" spans="1:7" ht="30" customHeight="1" x14ac:dyDescent="0.25">
      <c r="A59" s="17" t="s">
        <v>3</v>
      </c>
      <c r="B59" s="2" t="s">
        <v>98</v>
      </c>
      <c r="C59" s="9">
        <v>122</v>
      </c>
      <c r="D59" s="17">
        <v>22</v>
      </c>
      <c r="E59" s="12">
        <f t="shared" si="3"/>
        <v>0.18032786885245902</v>
      </c>
      <c r="F59" s="17">
        <v>2</v>
      </c>
      <c r="G59" s="20">
        <v>2</v>
      </c>
    </row>
    <row r="60" spans="1:7" ht="18" customHeight="1" x14ac:dyDescent="0.25">
      <c r="A60" s="17" t="s">
        <v>4</v>
      </c>
      <c r="B60" s="2" t="s">
        <v>23</v>
      </c>
      <c r="C60" s="17">
        <v>295.89999999999998</v>
      </c>
      <c r="D60" s="17">
        <v>44</v>
      </c>
      <c r="E60" s="12">
        <f t="shared" si="3"/>
        <v>0.14869888475836432</v>
      </c>
      <c r="F60" s="17">
        <v>6</v>
      </c>
      <c r="G60" s="20">
        <v>6</v>
      </c>
    </row>
    <row r="61" spans="1:7" ht="15.75" x14ac:dyDescent="0.25">
      <c r="A61" s="26" t="s">
        <v>107</v>
      </c>
      <c r="B61" s="27"/>
      <c r="C61" s="17">
        <f>SUM(C57:C60)</f>
        <v>1098.1999999999998</v>
      </c>
      <c r="D61" s="17">
        <f>SUM(D57:D60)</f>
        <v>200</v>
      </c>
      <c r="E61" s="12">
        <f t="shared" si="3"/>
        <v>0.18211619012930252</v>
      </c>
      <c r="F61" s="17">
        <f>SUM(F57:F60)</f>
        <v>18</v>
      </c>
      <c r="G61" s="20"/>
    </row>
    <row r="62" spans="1:7" ht="15.75" x14ac:dyDescent="0.25">
      <c r="A62" s="25" t="s">
        <v>93</v>
      </c>
      <c r="B62" s="25"/>
      <c r="C62" s="25"/>
      <c r="D62" s="25"/>
      <c r="E62" s="25"/>
      <c r="F62" s="25"/>
      <c r="G62" s="20"/>
    </row>
    <row r="63" spans="1:7" ht="30.75" customHeight="1" x14ac:dyDescent="0.25">
      <c r="A63" s="17" t="s">
        <v>1</v>
      </c>
      <c r="B63" s="2" t="s">
        <v>17</v>
      </c>
      <c r="C63" s="9">
        <v>343.5</v>
      </c>
      <c r="D63" s="17">
        <v>345</v>
      </c>
      <c r="E63" s="12">
        <f>D63/C63</f>
        <v>1.0043668122270741</v>
      </c>
      <c r="F63" s="17">
        <v>9</v>
      </c>
      <c r="G63" s="20">
        <v>9</v>
      </c>
    </row>
    <row r="64" spans="1:7" ht="33.75" customHeight="1" x14ac:dyDescent="0.25">
      <c r="A64" s="17" t="s">
        <v>2</v>
      </c>
      <c r="B64" s="2" t="s">
        <v>63</v>
      </c>
      <c r="C64" s="17">
        <v>15.7</v>
      </c>
      <c r="D64" s="17">
        <v>17</v>
      </c>
      <c r="E64" s="12">
        <f t="shared" ref="E64:E92" si="4">D64/C64</f>
        <v>1.0828025477707006</v>
      </c>
      <c r="F64" s="17">
        <v>1</v>
      </c>
      <c r="G64" s="20">
        <v>1</v>
      </c>
    </row>
    <row r="65" spans="1:7" ht="52.5" customHeight="1" x14ac:dyDescent="0.25">
      <c r="A65" s="17" t="s">
        <v>3</v>
      </c>
      <c r="B65" s="2" t="s">
        <v>99</v>
      </c>
      <c r="C65" s="9">
        <v>17.899999999999999</v>
      </c>
      <c r="D65" s="17"/>
      <c r="E65" s="12">
        <f t="shared" si="4"/>
        <v>0</v>
      </c>
      <c r="F65" s="17">
        <v>0</v>
      </c>
      <c r="G65" s="20">
        <v>0</v>
      </c>
    </row>
    <row r="66" spans="1:7" ht="18.75" customHeight="1" x14ac:dyDescent="0.25">
      <c r="A66" s="17" t="s">
        <v>4</v>
      </c>
      <c r="B66" s="2" t="s">
        <v>64</v>
      </c>
      <c r="C66" s="17">
        <v>15.2</v>
      </c>
      <c r="D66" s="17">
        <v>10</v>
      </c>
      <c r="E66" s="12">
        <f t="shared" si="4"/>
        <v>0.65789473684210531</v>
      </c>
      <c r="F66" s="17">
        <v>0</v>
      </c>
      <c r="G66" s="20">
        <v>0</v>
      </c>
    </row>
    <row r="67" spans="1:7" ht="54.75" customHeight="1" x14ac:dyDescent="0.25">
      <c r="A67" s="17" t="s">
        <v>5</v>
      </c>
      <c r="B67" s="2" t="s">
        <v>65</v>
      </c>
      <c r="C67" s="17">
        <v>12.9</v>
      </c>
      <c r="D67" s="17">
        <v>13</v>
      </c>
      <c r="E67" s="12">
        <f t="shared" si="4"/>
        <v>1.0077519379844961</v>
      </c>
      <c r="F67" s="17">
        <v>1</v>
      </c>
      <c r="G67" s="20">
        <v>1</v>
      </c>
    </row>
    <row r="68" spans="1:7" ht="30.75" customHeight="1" x14ac:dyDescent="0.25">
      <c r="A68" s="17" t="s">
        <v>6</v>
      </c>
      <c r="B68" s="2" t="s">
        <v>21</v>
      </c>
      <c r="C68" s="17">
        <v>7.4</v>
      </c>
      <c r="D68" s="17"/>
      <c r="E68" s="12">
        <f t="shared" si="4"/>
        <v>0</v>
      </c>
      <c r="F68" s="17">
        <v>0</v>
      </c>
      <c r="G68" s="20">
        <v>0</v>
      </c>
    </row>
    <row r="69" spans="1:7" ht="18" customHeight="1" x14ac:dyDescent="0.25">
      <c r="A69" s="17" t="s">
        <v>7</v>
      </c>
      <c r="B69" s="2" t="s">
        <v>52</v>
      </c>
      <c r="C69" s="17">
        <v>16.5</v>
      </c>
      <c r="D69" s="17">
        <v>8</v>
      </c>
      <c r="E69" s="12">
        <f t="shared" si="4"/>
        <v>0.48484848484848486</v>
      </c>
      <c r="F69" s="17">
        <v>0</v>
      </c>
      <c r="G69" s="20">
        <v>0</v>
      </c>
    </row>
    <row r="70" spans="1:7" ht="36.75" customHeight="1" x14ac:dyDescent="0.25">
      <c r="A70" s="17" t="s">
        <v>8</v>
      </c>
      <c r="B70" s="2" t="s">
        <v>22</v>
      </c>
      <c r="C70" s="17">
        <v>17.3</v>
      </c>
      <c r="D70" s="17"/>
      <c r="E70" s="12">
        <f t="shared" si="4"/>
        <v>0</v>
      </c>
      <c r="F70" s="17">
        <v>0</v>
      </c>
      <c r="G70" s="20">
        <v>0</v>
      </c>
    </row>
    <row r="71" spans="1:7" ht="25.5" customHeight="1" x14ac:dyDescent="0.25">
      <c r="A71" s="17" t="s">
        <v>10</v>
      </c>
      <c r="B71" s="2" t="s">
        <v>39</v>
      </c>
      <c r="C71" s="17">
        <v>18.899999999999999</v>
      </c>
      <c r="D71" s="17">
        <v>8</v>
      </c>
      <c r="E71" s="12">
        <f t="shared" si="4"/>
        <v>0.42328042328042331</v>
      </c>
      <c r="F71" s="17">
        <v>0</v>
      </c>
      <c r="G71" s="20">
        <v>0</v>
      </c>
    </row>
    <row r="72" spans="1:7" ht="16.5" customHeight="1" x14ac:dyDescent="0.25">
      <c r="A72" s="17" t="s">
        <v>11</v>
      </c>
      <c r="B72" s="2" t="s">
        <v>23</v>
      </c>
      <c r="C72" s="17">
        <v>102.5</v>
      </c>
      <c r="D72" s="17">
        <v>43</v>
      </c>
      <c r="E72" s="12">
        <f t="shared" si="4"/>
        <v>0.4195121951219512</v>
      </c>
      <c r="F72" s="17">
        <v>10</v>
      </c>
      <c r="G72" s="20"/>
    </row>
    <row r="73" spans="1:7" ht="15.75" x14ac:dyDescent="0.25">
      <c r="A73" s="26" t="s">
        <v>107</v>
      </c>
      <c r="B73" s="27"/>
      <c r="C73" s="9">
        <f>SUM(C63:C72)</f>
        <v>567.79999999999995</v>
      </c>
      <c r="D73" s="17">
        <f>SUM(D63:D72)</f>
        <v>444</v>
      </c>
      <c r="E73" s="12">
        <f t="shared" si="4"/>
        <v>0.7819654808030998</v>
      </c>
      <c r="F73" s="17">
        <f>SUM(F63:F72)</f>
        <v>21</v>
      </c>
      <c r="G73" s="20"/>
    </row>
    <row r="74" spans="1:7" ht="15.75" x14ac:dyDescent="0.25">
      <c r="A74" s="25" t="s">
        <v>100</v>
      </c>
      <c r="B74" s="25"/>
      <c r="C74" s="25"/>
      <c r="D74" s="25"/>
      <c r="E74" s="25"/>
      <c r="F74" s="25"/>
      <c r="G74" s="20"/>
    </row>
    <row r="75" spans="1:7" ht="30.75" customHeight="1" x14ac:dyDescent="0.25">
      <c r="A75" s="17" t="s">
        <v>1</v>
      </c>
      <c r="B75" s="2" t="s">
        <v>17</v>
      </c>
      <c r="C75" s="17">
        <v>24.7</v>
      </c>
      <c r="D75" s="17">
        <v>23</v>
      </c>
      <c r="E75" s="12">
        <f t="shared" si="4"/>
        <v>0.93117408906882593</v>
      </c>
      <c r="F75" s="17">
        <v>2</v>
      </c>
      <c r="G75" s="20">
        <v>2</v>
      </c>
    </row>
    <row r="76" spans="1:7" ht="41.25" customHeight="1" x14ac:dyDescent="0.25">
      <c r="A76" s="17" t="s">
        <v>2</v>
      </c>
      <c r="B76" s="2" t="s">
        <v>43</v>
      </c>
      <c r="C76" s="17">
        <v>55.6</v>
      </c>
      <c r="D76" s="17">
        <v>55</v>
      </c>
      <c r="E76" s="12">
        <f t="shared" si="4"/>
        <v>0.98920863309352514</v>
      </c>
      <c r="F76" s="17">
        <v>0</v>
      </c>
      <c r="G76" s="20">
        <v>0</v>
      </c>
    </row>
    <row r="77" spans="1:7" ht="32.25" customHeight="1" x14ac:dyDescent="0.25">
      <c r="A77" s="17" t="s">
        <v>3</v>
      </c>
      <c r="B77" s="2" t="s">
        <v>66</v>
      </c>
      <c r="C77" s="17">
        <v>46.5</v>
      </c>
      <c r="D77" s="17">
        <v>46</v>
      </c>
      <c r="E77" s="12">
        <f t="shared" si="4"/>
        <v>0.989247311827957</v>
      </c>
      <c r="F77" s="17">
        <v>0</v>
      </c>
      <c r="G77" s="20">
        <v>0</v>
      </c>
    </row>
    <row r="78" spans="1:7" ht="15.75" customHeight="1" x14ac:dyDescent="0.25">
      <c r="A78" s="17" t="s">
        <v>4</v>
      </c>
      <c r="B78" s="2" t="s">
        <v>23</v>
      </c>
      <c r="C78" s="9">
        <v>61.2</v>
      </c>
      <c r="D78" s="17">
        <v>60</v>
      </c>
      <c r="E78" s="12">
        <f t="shared" si="4"/>
        <v>0.98039215686274506</v>
      </c>
      <c r="F78" s="17">
        <v>6</v>
      </c>
      <c r="G78" s="20"/>
    </row>
    <row r="79" spans="1:7" ht="15.75" x14ac:dyDescent="0.25">
      <c r="A79" s="26" t="s">
        <v>113</v>
      </c>
      <c r="B79" s="27"/>
      <c r="C79" s="9">
        <f>SUM(C75:C78)</f>
        <v>188</v>
      </c>
      <c r="D79" s="17">
        <f>SUM(D75:D78)</f>
        <v>184</v>
      </c>
      <c r="E79" s="12">
        <f t="shared" si="4"/>
        <v>0.97872340425531912</v>
      </c>
      <c r="F79" s="17">
        <f>SUM(F75:F78)</f>
        <v>8</v>
      </c>
      <c r="G79" s="20"/>
    </row>
    <row r="80" spans="1:7" ht="15.75" x14ac:dyDescent="0.25">
      <c r="A80" s="25" t="s">
        <v>95</v>
      </c>
      <c r="B80" s="25"/>
      <c r="C80" s="25"/>
      <c r="D80" s="25"/>
      <c r="E80" s="25"/>
      <c r="F80" s="25"/>
      <c r="G80" s="20"/>
    </row>
    <row r="81" spans="1:7" ht="32.25" customHeight="1" x14ac:dyDescent="0.25">
      <c r="A81" s="17" t="s">
        <v>1</v>
      </c>
      <c r="B81" s="2" t="s">
        <v>17</v>
      </c>
      <c r="C81" s="17">
        <v>12.9</v>
      </c>
      <c r="D81" s="17">
        <v>8</v>
      </c>
      <c r="E81" s="12">
        <f t="shared" si="4"/>
        <v>0.62015503875968991</v>
      </c>
      <c r="F81" s="17">
        <v>0</v>
      </c>
      <c r="G81" s="20">
        <v>0</v>
      </c>
    </row>
    <row r="82" spans="1:7" ht="52.5" customHeight="1" x14ac:dyDescent="0.25">
      <c r="A82" s="17" t="s">
        <v>2</v>
      </c>
      <c r="B82" s="2" t="s">
        <v>36</v>
      </c>
      <c r="C82" s="17">
        <v>111.7</v>
      </c>
      <c r="D82" s="17">
        <v>20</v>
      </c>
      <c r="E82" s="12">
        <f t="shared" si="4"/>
        <v>0.17905102954341987</v>
      </c>
      <c r="F82" s="17">
        <v>2</v>
      </c>
      <c r="G82" s="20">
        <v>2</v>
      </c>
    </row>
    <row r="83" spans="1:7" ht="36.75" customHeight="1" x14ac:dyDescent="0.25">
      <c r="A83" s="17" t="s">
        <v>3</v>
      </c>
      <c r="B83" s="2" t="s">
        <v>67</v>
      </c>
      <c r="C83" s="9">
        <v>194</v>
      </c>
      <c r="D83" s="17">
        <v>35</v>
      </c>
      <c r="E83" s="12">
        <f t="shared" si="4"/>
        <v>0.18041237113402062</v>
      </c>
      <c r="F83" s="17">
        <v>4</v>
      </c>
      <c r="G83" s="20">
        <v>0</v>
      </c>
    </row>
    <row r="84" spans="1:7" ht="19.5" customHeight="1" x14ac:dyDescent="0.25">
      <c r="A84" s="17" t="s">
        <v>4</v>
      </c>
      <c r="B84" s="2" t="s">
        <v>54</v>
      </c>
      <c r="C84" s="17">
        <v>87.8</v>
      </c>
      <c r="D84" s="17">
        <v>18</v>
      </c>
      <c r="E84" s="12">
        <f t="shared" si="4"/>
        <v>0.20501138952164011</v>
      </c>
      <c r="F84" s="17">
        <v>0</v>
      </c>
      <c r="G84" s="20">
        <v>0</v>
      </c>
    </row>
    <row r="85" spans="1:7" ht="17.25" customHeight="1" x14ac:dyDescent="0.25">
      <c r="A85" s="17" t="s">
        <v>5</v>
      </c>
      <c r="B85" s="2" t="s">
        <v>55</v>
      </c>
      <c r="C85" s="17">
        <v>56.3</v>
      </c>
      <c r="D85" s="17">
        <v>7</v>
      </c>
      <c r="E85" s="12">
        <f t="shared" si="4"/>
        <v>0.12433392539964476</v>
      </c>
      <c r="F85" s="17">
        <v>0</v>
      </c>
      <c r="G85" s="20">
        <v>0</v>
      </c>
    </row>
    <row r="86" spans="1:7" ht="22.5" customHeight="1" x14ac:dyDescent="0.25">
      <c r="A86" s="17" t="s">
        <v>6</v>
      </c>
      <c r="B86" s="2" t="s">
        <v>68</v>
      </c>
      <c r="C86" s="17">
        <v>44.1</v>
      </c>
      <c r="D86" s="17">
        <v>7</v>
      </c>
      <c r="E86" s="12">
        <f t="shared" si="4"/>
        <v>0.15873015873015872</v>
      </c>
      <c r="F86" s="17">
        <v>0</v>
      </c>
      <c r="G86" s="20">
        <v>0</v>
      </c>
    </row>
    <row r="87" spans="1:7" ht="19.5" customHeight="1" x14ac:dyDescent="0.25">
      <c r="A87" s="17" t="s">
        <v>7</v>
      </c>
      <c r="B87" s="2" t="s">
        <v>57</v>
      </c>
      <c r="C87" s="17">
        <v>24.2</v>
      </c>
      <c r="D87" s="17">
        <v>6</v>
      </c>
      <c r="E87" s="12">
        <f t="shared" si="4"/>
        <v>0.24793388429752067</v>
      </c>
      <c r="F87" s="17">
        <v>0</v>
      </c>
      <c r="G87" s="20">
        <v>0</v>
      </c>
    </row>
    <row r="88" spans="1:7" ht="18" customHeight="1" x14ac:dyDescent="0.25">
      <c r="A88" s="17" t="s">
        <v>8</v>
      </c>
      <c r="B88" s="2" t="s">
        <v>39</v>
      </c>
      <c r="C88" s="17">
        <v>65.7</v>
      </c>
      <c r="D88" s="17">
        <v>12</v>
      </c>
      <c r="E88" s="12">
        <f t="shared" si="4"/>
        <v>0.18264840182648401</v>
      </c>
      <c r="F88" s="17">
        <v>0</v>
      </c>
      <c r="G88" s="20">
        <v>0</v>
      </c>
    </row>
    <row r="89" spans="1:7" ht="17.25" customHeight="1" x14ac:dyDescent="0.25">
      <c r="A89" s="17" t="s">
        <v>10</v>
      </c>
      <c r="B89" s="2" t="s">
        <v>69</v>
      </c>
      <c r="C89" s="17">
        <v>30.4</v>
      </c>
      <c r="D89" s="17">
        <v>5</v>
      </c>
      <c r="E89" s="12">
        <f t="shared" si="4"/>
        <v>0.16447368421052633</v>
      </c>
      <c r="F89" s="17">
        <v>0</v>
      </c>
      <c r="G89" s="20">
        <v>0</v>
      </c>
    </row>
    <row r="90" spans="1:7" ht="16.5" customHeight="1" x14ac:dyDescent="0.25">
      <c r="A90" s="17" t="s">
        <v>11</v>
      </c>
      <c r="B90" s="2" t="s">
        <v>23</v>
      </c>
      <c r="C90" s="17">
        <v>682.1</v>
      </c>
      <c r="D90" s="17">
        <v>133</v>
      </c>
      <c r="E90" s="12">
        <f t="shared" si="4"/>
        <v>0.19498607242339833</v>
      </c>
      <c r="F90" s="17">
        <v>13</v>
      </c>
      <c r="G90" s="20"/>
    </row>
    <row r="91" spans="1:7" ht="15.75" x14ac:dyDescent="0.25">
      <c r="A91" s="26" t="s">
        <v>113</v>
      </c>
      <c r="B91" s="27"/>
      <c r="C91" s="17">
        <f>SUM(C81:C90)</f>
        <v>1309.2000000000003</v>
      </c>
      <c r="D91" s="17">
        <f>SUM(D81:D90)</f>
        <v>251</v>
      </c>
      <c r="E91" s="12">
        <f t="shared" si="4"/>
        <v>0.19172013443324162</v>
      </c>
      <c r="F91" s="17">
        <f>SUM(F81:F90)</f>
        <v>19</v>
      </c>
      <c r="G91" s="20"/>
    </row>
    <row r="92" spans="1:7" ht="15.75" x14ac:dyDescent="0.25">
      <c r="A92" s="26" t="s">
        <v>12</v>
      </c>
      <c r="B92" s="27"/>
      <c r="C92" s="9">
        <f>SUM(C17,C23,C30,C37,C48,C55,C61,C73,C79,C91)</f>
        <v>6100.2999999999993</v>
      </c>
      <c r="D92" s="11">
        <f>SUM(D17,D23,D30,D37,D48,D55,D61,D73,D79,D91)</f>
        <v>2678</v>
      </c>
      <c r="E92" s="12">
        <f t="shared" si="4"/>
        <v>0.43899480353425246</v>
      </c>
      <c r="F92" s="11">
        <f>SUM(F17,F23,F30,F37,F48,F55,F61,F73,F79,F91)</f>
        <v>161</v>
      </c>
      <c r="G92" s="20"/>
    </row>
    <row r="93" spans="1:7" ht="15.75" x14ac:dyDescent="0.25">
      <c r="A93" s="32"/>
      <c r="B93" s="32"/>
      <c r="C93" s="5"/>
      <c r="D93" s="5"/>
      <c r="E93" s="5"/>
      <c r="F93" s="5"/>
    </row>
    <row r="94" spans="1:7" x14ac:dyDescent="0.25">
      <c r="A94" s="30"/>
      <c r="B94" s="30"/>
      <c r="C94" s="30"/>
      <c r="D94" s="30"/>
      <c r="E94" s="30"/>
      <c r="F94" s="30"/>
    </row>
    <row r="95" spans="1:7" x14ac:dyDescent="0.25">
      <c r="A95" s="30"/>
      <c r="B95" s="30"/>
      <c r="C95" s="30"/>
      <c r="D95" s="30"/>
      <c r="E95" s="30"/>
      <c r="F95" s="30"/>
    </row>
    <row r="96" spans="1:7" x14ac:dyDescent="0.25">
      <c r="A96" s="30"/>
      <c r="B96" s="30"/>
      <c r="C96" s="30"/>
      <c r="D96" s="30"/>
      <c r="E96" s="30"/>
      <c r="F96" s="30"/>
    </row>
  </sheetData>
  <mergeCells count="29">
    <mergeCell ref="A79:B79"/>
    <mergeCell ref="A31:F31"/>
    <mergeCell ref="A5:F5"/>
    <mergeCell ref="A6:F6"/>
    <mergeCell ref="A7:F7"/>
    <mergeCell ref="A8:F8"/>
    <mergeCell ref="A11:F11"/>
    <mergeCell ref="A17:B17"/>
    <mergeCell ref="A18:F18"/>
    <mergeCell ref="A23:B23"/>
    <mergeCell ref="A24:F24"/>
    <mergeCell ref="A30:B30"/>
    <mergeCell ref="A56:F56"/>
    <mergeCell ref="A61:B61"/>
    <mergeCell ref="A62:F62"/>
    <mergeCell ref="A73:B73"/>
    <mergeCell ref="A74:F74"/>
    <mergeCell ref="A37:B37"/>
    <mergeCell ref="A38:F38"/>
    <mergeCell ref="A48:B48"/>
    <mergeCell ref="A49:F49"/>
    <mergeCell ref="A55:B55"/>
    <mergeCell ref="A95:F95"/>
    <mergeCell ref="A96:F96"/>
    <mergeCell ref="A80:F80"/>
    <mergeCell ref="A91:B91"/>
    <mergeCell ref="A92:B92"/>
    <mergeCell ref="A93:B93"/>
    <mergeCell ref="A94:F94"/>
  </mergeCell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Медведь</vt:lpstr>
      <vt:lpstr>Барсук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2015-07-21T12:03:38Z</dcterms:modified>
</cp:coreProperties>
</file>