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.1 к про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<sst xmlns="http://schemas.openxmlformats.org/spreadsheetml/2006/main" count="69" uniqueCount="43">
  <si>
    <t>Наименование показателя</t>
  </si>
  <si>
    <t>Всего:</t>
  </si>
  <si>
    <t>руб.</t>
  </si>
  <si>
    <t>в том числе:</t>
  </si>
  <si>
    <t>постоянные (ЭПЗ)</t>
  </si>
  <si>
    <t>переменные</t>
  </si>
  <si>
    <t>расходы на обслуживание кредитов</t>
  </si>
  <si>
    <t xml:space="preserve">расходы на формирование резерва по сомнительным долгам </t>
  </si>
  <si>
    <t>расчетная предпринимательская прибыль (РПП)</t>
  </si>
  <si>
    <t>амортизация основных средств и нематериальных активов</t>
  </si>
  <si>
    <t>налоги (включая налог на прибыль)</t>
  </si>
  <si>
    <t xml:space="preserve">капитальные вложения из прибыли </t>
  </si>
  <si>
    <t>внереализационные расходы на списание безнадежной к взысканию дебиторской задолженности сетевых организаций</t>
  </si>
  <si>
    <t>разница между сбытовой надбавкой, установленной для организации, которой был присвоен статус ГП, и сбытовой надбавкой организации, ранее осуществлявшей функции ГП, на период с момента присвоения статуса ГП до момента установления сбытовой надбавки для организации, которой был присвоен статус ГП;</t>
  </si>
  <si>
    <t>процедурой принятия ГП на обслуживание покупателей(потребителей) электрической энергииив случаях, установленных пунктом 15 Основных положений</t>
  </si>
  <si>
    <t>отклонение фактической величины перекрестного субсидирования от величины, учтенной при установлении сбытовых надбавок гарантирующего поставщика в отношении сетевых организаций за 2016 год</t>
  </si>
  <si>
    <t>Неподконтрольные расходы за 2016 год (∆  НР)</t>
  </si>
  <si>
    <t>Выпадающие, недополученные (излишне полученные) доходы, всего</t>
  </si>
  <si>
    <t xml:space="preserve">коэффициент d для ЭОЗ </t>
  </si>
  <si>
    <t>dэоз</t>
  </si>
  <si>
    <t>коэффициент d для ЭВ</t>
  </si>
  <si>
    <t>dэв</t>
  </si>
  <si>
    <t xml:space="preserve">население и приравненные к нему категории потребителей </t>
  </si>
  <si>
    <t xml:space="preserve">сетевые организации, покупающие электрическую энергию для компенсации потерь электрической энергии </t>
  </si>
  <si>
    <t>прочие потребители с максимальной мощностью энергопринимающих устройств  менее 670 кВт</t>
  </si>
  <si>
    <t>прочие потребители с максимальной мощностью энергопринимающих устройств  от 670 кВт до 10 МВт</t>
  </si>
  <si>
    <t>прочие потребители с максимальной мощностью энергопринимающих устройств  не менее 10 МВт</t>
  </si>
  <si>
    <t>Необходимая валовая выручка ГП для целей расчета сбытовой надбавки на расчетный период регулирования, определенная методом экономически обоснованных затрат (ЭОЗ)</t>
  </si>
  <si>
    <t>Ед. изм.</t>
  </si>
  <si>
    <t>Эталонная выручка ГП для целей расчета сбытовой надбавки на расчетный период регулирования (ЭВ), всего</t>
  </si>
  <si>
    <t>Неподконтрольные расходы ГП, всего</t>
  </si>
  <si>
    <t>доля ЭВ</t>
  </si>
  <si>
    <t>доля ЭОЗ</t>
  </si>
  <si>
    <t>НВВ (для расчета СН), в том числе</t>
  </si>
  <si>
    <t xml:space="preserve">График поэтапного доведения необходимой валовой выручки гарантирующих поставщиков электрической энергии до эталонной выручки гарантирующих поставщиков, в том числе:                </t>
  </si>
  <si>
    <t>Неподконтрольные расходы ГП</t>
  </si>
  <si>
    <t>Выпадающие, недополученные (излишне полученные) доходы</t>
  </si>
  <si>
    <t>обусловленные установлением цен (тарифов) на электрическую энергию (мощность), поставляемую населению и приравненным к нему категориям потребителей в 2018 году</t>
  </si>
  <si>
    <t>недополученные (излишне полученные) доходы, обусловленные отклонением величины фактического полезного отпуска от величины, учтенной при установлении сбытовых надбавок ГП, за исключением дохода, полученного от увеличения полезного отпуска, связанного с принятием на обслуживание покупателей (потребителей) электрической энергии в течение периода, предшествующего базовому периоду регулирования</t>
  </si>
  <si>
    <t>в том числе по группам потребителей</t>
  </si>
  <si>
    <t>НВВ без учета выпадающих доходов по населению в 2018 году</t>
  </si>
  <si>
    <t>Необходимая валовая выручка ООО "РУСЭНЕРГОСБЫТ" на 2018 год</t>
  </si>
  <si>
    <t>Приложение № 1 к протоколу заседания Правления                                                                                                                                                                                        Государственного комитета Республики Карелия по ценам и тарифам  от 28 декабря 2017 года № 189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</si>
</sst>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4" fontId="2" fillId="0" borderId="13" xfId="0" applyNumberFormat="1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right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2" fontId="2" fillId="0" borderId="19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1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23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2" fillId="0" borderId="13" xfId="0" applyNumberFormat="1" applyFont="1" applyFill="1" applyBorder="1" applyAlignment="1">
      <alignment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2;&#1054;&#1049;%20-&#1056;&#1072;&#1089;&#1095;-&#1101;&#1090;&#1072;&#1083;&#1086;&#1085;&#1099;_&#1050;&#1072;&#1088;&#1077;&#1083;&#1080;&#1103;-2018_&#1087;&#1086;&#1076;%20&#1073;&#1072;&#1083;&#1072;&#1085;&#1089;%20(&#1054;&#1050;&#1054;&#1053;%20-%20&#1057;&#1086;&#1074;.&#1088;&#1099;&#1085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 "/>
      <sheetName val="Прил 2 к закл"/>
      <sheetName val="Исх.данные"/>
      <sheetName val="объемы ПЛАН"/>
      <sheetName val="расчет"/>
      <sheetName val="Вып i"/>
      <sheetName val="РезВып i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tabSelected="1" workbookViewId="0" topLeftCell="B1">
      <selection activeCell="F1" sqref="F1:H1"/>
    </sheetView>
  </sheetViews>
  <sheetFormatPr defaultColWidth="9.140625" defaultRowHeight="12.75"/>
  <cols>
    <col min="1" max="1" width="143.57421875" style="0" customWidth="1"/>
    <col min="2" max="2" width="17.421875" style="0" customWidth="1"/>
    <col min="3" max="3" width="21.8515625" style="0" customWidth="1"/>
    <col min="4" max="4" width="26.00390625" style="0" customWidth="1"/>
    <col min="5" max="6" width="25.28125" style="0" customWidth="1"/>
    <col min="7" max="7" width="24.28125" style="0" customWidth="1"/>
    <col min="8" max="8" width="25.421875" style="0" customWidth="1"/>
  </cols>
  <sheetData>
    <row r="1" spans="6:8" ht="54.75" customHeight="1">
      <c r="F1" s="27" t="s">
        <v>42</v>
      </c>
      <c r="G1" s="27"/>
      <c r="H1" s="27"/>
    </row>
    <row r="3" spans="1:8" ht="20.25">
      <c r="A3" s="26" t="s">
        <v>41</v>
      </c>
      <c r="B3" s="26"/>
      <c r="C3" s="26"/>
      <c r="D3" s="26"/>
      <c r="E3" s="26"/>
      <c r="F3" s="26"/>
      <c r="G3" s="26"/>
      <c r="H3" s="26"/>
    </row>
    <row r="4" spans="1:8" ht="15.75" thickBot="1">
      <c r="A4" s="1"/>
      <c r="B4" s="1"/>
      <c r="C4" s="1"/>
      <c r="D4" s="1"/>
      <c r="E4" s="1"/>
      <c r="F4" s="1"/>
      <c r="G4" s="1"/>
      <c r="H4" s="1"/>
    </row>
    <row r="5" spans="1:8" ht="18">
      <c r="A5" s="35" t="s">
        <v>0</v>
      </c>
      <c r="B5" s="33" t="s">
        <v>28</v>
      </c>
      <c r="C5" s="31" t="s">
        <v>1</v>
      </c>
      <c r="D5" s="28" t="s">
        <v>39</v>
      </c>
      <c r="E5" s="29"/>
      <c r="F5" s="29"/>
      <c r="G5" s="29"/>
      <c r="H5" s="30"/>
    </row>
    <row r="6" spans="1:8" ht="164.25" customHeight="1" thickBot="1">
      <c r="A6" s="36"/>
      <c r="B6" s="34"/>
      <c r="C6" s="32"/>
      <c r="D6" s="4" t="s">
        <v>22</v>
      </c>
      <c r="E6" s="4" t="s">
        <v>24</v>
      </c>
      <c r="F6" s="4" t="s">
        <v>25</v>
      </c>
      <c r="G6" s="4" t="s">
        <v>26</v>
      </c>
      <c r="H6" s="5" t="s">
        <v>23</v>
      </c>
    </row>
    <row r="7" spans="1:8" ht="17.25" customHeight="1" thickBot="1">
      <c r="A7" s="6">
        <v>1</v>
      </c>
      <c r="B7" s="7">
        <v>2</v>
      </c>
      <c r="C7" s="8">
        <v>3</v>
      </c>
      <c r="D7" s="7">
        <v>4</v>
      </c>
      <c r="E7" s="7">
        <v>5</v>
      </c>
      <c r="F7" s="7">
        <v>6</v>
      </c>
      <c r="G7" s="7">
        <v>7</v>
      </c>
      <c r="H7" s="9">
        <v>8</v>
      </c>
    </row>
    <row r="8" spans="1:8" ht="18">
      <c r="A8" s="10"/>
      <c r="B8" s="11"/>
      <c r="C8" s="12"/>
      <c r="D8" s="11"/>
      <c r="E8" s="11"/>
      <c r="F8" s="11"/>
      <c r="G8" s="11"/>
      <c r="H8" s="13"/>
    </row>
    <row r="9" spans="1:8" ht="45" customHeight="1">
      <c r="A9" s="14" t="s">
        <v>27</v>
      </c>
      <c r="B9" s="15" t="s">
        <v>2</v>
      </c>
      <c r="C9" s="37">
        <f>D9+E9+F9+G9+H9</f>
        <v>36435752.01</v>
      </c>
      <c r="D9" s="38">
        <v>892340.5711951773</v>
      </c>
      <c r="E9" s="38">
        <v>2202744.9036456174</v>
      </c>
      <c r="F9" s="38">
        <v>351406.78448586</v>
      </c>
      <c r="G9" s="38">
        <v>32049263.851491764</v>
      </c>
      <c r="H9" s="39">
        <v>939995.8991815799</v>
      </c>
    </row>
    <row r="10" spans="1:8" ht="12" customHeight="1">
      <c r="A10" s="19"/>
      <c r="B10" s="15"/>
      <c r="C10" s="40"/>
      <c r="D10" s="41"/>
      <c r="E10" s="41"/>
      <c r="F10" s="41"/>
      <c r="G10" s="41"/>
      <c r="H10" s="42"/>
    </row>
    <row r="11" spans="1:8" ht="39" customHeight="1">
      <c r="A11" s="14" t="s">
        <v>29</v>
      </c>
      <c r="B11" s="15" t="s">
        <v>2</v>
      </c>
      <c r="C11" s="37">
        <f>D11+E11+F11+G11+H11</f>
        <v>82630942.77150778</v>
      </c>
      <c r="D11" s="38">
        <f>D13+D14+D18</f>
        <v>6717098.487133567</v>
      </c>
      <c r="E11" s="38">
        <f>E13+E14+E18</f>
        <v>7028817.38062169</v>
      </c>
      <c r="F11" s="38">
        <f>F13+F14+F18</f>
        <v>548401.5123397019</v>
      </c>
      <c r="G11" s="38">
        <f>G13+G14+G18</f>
        <v>66218762.17822363</v>
      </c>
      <c r="H11" s="39">
        <f>H13+H14+H18</f>
        <v>2117863.213189199</v>
      </c>
    </row>
    <row r="12" spans="1:8" ht="18">
      <c r="A12" s="14" t="s">
        <v>3</v>
      </c>
      <c r="B12" s="15"/>
      <c r="C12" s="37"/>
      <c r="D12" s="38"/>
      <c r="E12" s="38"/>
      <c r="F12" s="38"/>
      <c r="G12" s="38"/>
      <c r="H12" s="39"/>
    </row>
    <row r="13" spans="1:8" ht="18">
      <c r="A13" s="14" t="s">
        <v>4</v>
      </c>
      <c r="B13" s="15" t="s">
        <v>2</v>
      </c>
      <c r="C13" s="47">
        <f>D13+E13+F13+G13+H13</f>
        <v>12984528.21973125</v>
      </c>
      <c r="D13" s="38">
        <v>6028358.47939189</v>
      </c>
      <c r="E13" s="38">
        <v>5018334.76198252</v>
      </c>
      <c r="F13" s="38">
        <v>22143.73782916</v>
      </c>
      <c r="G13" s="38">
        <v>858317.8574841201</v>
      </c>
      <c r="H13" s="39">
        <v>1057373.38304356</v>
      </c>
    </row>
    <row r="14" spans="1:8" ht="18">
      <c r="A14" s="14" t="s">
        <v>5</v>
      </c>
      <c r="B14" s="15" t="s">
        <v>2</v>
      </c>
      <c r="C14" s="47">
        <f>D14+E14+F14+G14+H14</f>
        <v>51809050.23314467</v>
      </c>
      <c r="D14" s="38">
        <f>D16+D17</f>
        <v>477677.10953753866</v>
      </c>
      <c r="E14" s="38">
        <f>E16+E17</f>
        <v>1539406.885724673</v>
      </c>
      <c r="F14" s="38">
        <f>F16+F17</f>
        <v>396076.86455169995</v>
      </c>
      <c r="G14" s="38">
        <f>G16+G17</f>
        <v>48702891.84315722</v>
      </c>
      <c r="H14" s="39">
        <f>H16+H17</f>
        <v>692997.5301735402</v>
      </c>
    </row>
    <row r="15" spans="1:8" ht="18">
      <c r="A15" s="14" t="s">
        <v>3</v>
      </c>
      <c r="B15" s="15"/>
      <c r="C15" s="47"/>
      <c r="D15" s="38"/>
      <c r="E15" s="38"/>
      <c r="F15" s="38"/>
      <c r="G15" s="38"/>
      <c r="H15" s="39"/>
    </row>
    <row r="16" spans="1:8" ht="17.25" customHeight="1">
      <c r="A16" s="14" t="s">
        <v>6</v>
      </c>
      <c r="B16" s="15" t="s">
        <v>2</v>
      </c>
      <c r="C16" s="47">
        <f>D16+E16+F16+G16+H16</f>
        <v>20523745.600543782</v>
      </c>
      <c r="D16" s="38">
        <v>171862.28496437456</v>
      </c>
      <c r="E16" s="38">
        <v>649193.9569815346</v>
      </c>
      <c r="F16" s="38">
        <v>137254.00707355767</v>
      </c>
      <c r="G16" s="38">
        <v>19245221.414585847</v>
      </c>
      <c r="H16" s="39">
        <v>320213.93693846895</v>
      </c>
    </row>
    <row r="17" spans="1:8" ht="21" customHeight="1">
      <c r="A17" s="14" t="s">
        <v>7</v>
      </c>
      <c r="B17" s="15" t="s">
        <v>2</v>
      </c>
      <c r="C17" s="47">
        <f>D17+E17+F17+G17+H17</f>
        <v>31285304.63260089</v>
      </c>
      <c r="D17" s="38">
        <v>305814.8245731641</v>
      </c>
      <c r="E17" s="38">
        <v>890212.9287431383</v>
      </c>
      <c r="F17" s="38">
        <v>258822.8574781423</v>
      </c>
      <c r="G17" s="38">
        <v>29457670.428571373</v>
      </c>
      <c r="H17" s="39">
        <v>372783.5932350713</v>
      </c>
    </row>
    <row r="18" spans="1:8" ht="18" customHeight="1">
      <c r="A18" s="14" t="s">
        <v>8</v>
      </c>
      <c r="B18" s="15" t="s">
        <v>2</v>
      </c>
      <c r="C18" s="47">
        <f>D18+E18+F18+G18+H18</f>
        <v>17837364.318631873</v>
      </c>
      <c r="D18" s="38">
        <v>211062.89820413842</v>
      </c>
      <c r="E18" s="38">
        <v>471075.7329144971</v>
      </c>
      <c r="F18" s="38">
        <v>130180.90995884195</v>
      </c>
      <c r="G18" s="38">
        <v>16657552.477582296</v>
      </c>
      <c r="H18" s="39">
        <v>367492.2999720986</v>
      </c>
    </row>
    <row r="19" spans="1:8" ht="18">
      <c r="A19" s="14"/>
      <c r="B19" s="15"/>
      <c r="C19" s="47"/>
      <c r="D19" s="38"/>
      <c r="E19" s="38"/>
      <c r="F19" s="38"/>
      <c r="G19" s="38"/>
      <c r="H19" s="39"/>
    </row>
    <row r="20" spans="1:8" ht="18">
      <c r="A20" s="14" t="s">
        <v>30</v>
      </c>
      <c r="B20" s="15" t="s">
        <v>2</v>
      </c>
      <c r="C20" s="47">
        <f>D20+E20+F20+G20+H20</f>
        <v>466700.2301025278</v>
      </c>
      <c r="D20" s="38">
        <f>D22+D23</f>
        <v>6626.381377069414</v>
      </c>
      <c r="E20" s="38">
        <f>E22+E23</f>
        <v>10051.471953969327</v>
      </c>
      <c r="F20" s="38">
        <f>F22+F23</f>
        <v>3358.7426995458977</v>
      </c>
      <c r="G20" s="38">
        <f>G22+G23</f>
        <v>437339.688235795</v>
      </c>
      <c r="H20" s="39">
        <f>H22+H23</f>
        <v>9323.945836148152</v>
      </c>
    </row>
    <row r="21" spans="1:8" ht="18">
      <c r="A21" s="14" t="s">
        <v>3</v>
      </c>
      <c r="B21" s="15"/>
      <c r="C21" s="47"/>
      <c r="D21" s="38"/>
      <c r="E21" s="38"/>
      <c r="F21" s="38"/>
      <c r="G21" s="38"/>
      <c r="H21" s="39"/>
    </row>
    <row r="22" spans="1:8" ht="18">
      <c r="A22" s="14" t="s">
        <v>9</v>
      </c>
      <c r="B22" s="15" t="s">
        <v>2</v>
      </c>
      <c r="C22" s="37">
        <f>D22+E22+F22+G22+H22</f>
        <v>466629.7363342969</v>
      </c>
      <c r="D22" s="38">
        <v>6625.380480641953</v>
      </c>
      <c r="E22" s="38">
        <v>10049.953707162062</v>
      </c>
      <c r="F22" s="38">
        <v>3358.2353708279384</v>
      </c>
      <c r="G22" s="38">
        <v>437273.6292955328</v>
      </c>
      <c r="H22" s="39">
        <v>9322.53748013207</v>
      </c>
    </row>
    <row r="23" spans="1:8" ht="18">
      <c r="A23" s="14" t="s">
        <v>10</v>
      </c>
      <c r="B23" s="15" t="s">
        <v>2</v>
      </c>
      <c r="C23" s="37">
        <f>D23+E23+F23+G23+H23</f>
        <v>70.49376823094497</v>
      </c>
      <c r="D23" s="38">
        <v>1.0008964274612884</v>
      </c>
      <c r="E23" s="38">
        <v>1.5182468072649007</v>
      </c>
      <c r="F23" s="38">
        <v>0.507328717959174</v>
      </c>
      <c r="G23" s="38">
        <v>66.05894026217854</v>
      </c>
      <c r="H23" s="39">
        <v>1.4083560160810646</v>
      </c>
    </row>
    <row r="24" spans="1:8" ht="18" hidden="1">
      <c r="A24" s="14" t="s">
        <v>11</v>
      </c>
      <c r="B24" s="15"/>
      <c r="C24" s="37"/>
      <c r="D24" s="38"/>
      <c r="E24" s="38"/>
      <c r="F24" s="38"/>
      <c r="G24" s="38"/>
      <c r="H24" s="39"/>
    </row>
    <row r="25" spans="1:8" ht="36" customHeight="1" hidden="1">
      <c r="A25" s="14" t="s">
        <v>12</v>
      </c>
      <c r="B25" s="15" t="s">
        <v>2</v>
      </c>
      <c r="C25" s="37">
        <f>D25+E25+F25+G25+H25</f>
        <v>0</v>
      </c>
      <c r="D25" s="38"/>
      <c r="E25" s="38"/>
      <c r="F25" s="38"/>
      <c r="G25" s="38"/>
      <c r="H25" s="39">
        <v>0</v>
      </c>
    </row>
    <row r="26" spans="1:8" ht="18">
      <c r="A26" s="14"/>
      <c r="B26" s="15"/>
      <c r="C26" s="37"/>
      <c r="D26" s="38"/>
      <c r="E26" s="38"/>
      <c r="F26" s="38"/>
      <c r="G26" s="38"/>
      <c r="H26" s="39"/>
    </row>
    <row r="27" spans="1:8" ht="18" customHeight="1">
      <c r="A27" s="14" t="s">
        <v>17</v>
      </c>
      <c r="B27" s="15" t="s">
        <v>2</v>
      </c>
      <c r="C27" s="37">
        <f>D27+E27+F27+G27+H27</f>
        <v>1303428.7247771583</v>
      </c>
      <c r="D27" s="38">
        <f>D31+D32+D33</f>
        <v>-200760.50240000017</v>
      </c>
      <c r="E27" s="38">
        <f>E31+E32+E33</f>
        <v>480878.34934509906</v>
      </c>
      <c r="F27" s="38">
        <f>F31+F32+F33</f>
        <v>118359.44515745333</v>
      </c>
      <c r="G27" s="38">
        <f>G31+G32+G33</f>
        <v>758621.0231638015</v>
      </c>
      <c r="H27" s="39">
        <f>H31+H32+H33</f>
        <v>146330.40951080457</v>
      </c>
    </row>
    <row r="28" spans="1:8" ht="18">
      <c r="A28" s="14" t="s">
        <v>3</v>
      </c>
      <c r="B28" s="15"/>
      <c r="C28" s="37"/>
      <c r="D28" s="38"/>
      <c r="E28" s="38"/>
      <c r="F28" s="38"/>
      <c r="G28" s="38"/>
      <c r="H28" s="39"/>
    </row>
    <row r="29" spans="1:8" ht="72" hidden="1">
      <c r="A29" s="14" t="s">
        <v>13</v>
      </c>
      <c r="B29" s="15" t="s">
        <v>2</v>
      </c>
      <c r="C29" s="37">
        <v>0</v>
      </c>
      <c r="D29" s="38">
        <v>0</v>
      </c>
      <c r="E29" s="38"/>
      <c r="F29" s="38"/>
      <c r="G29" s="38"/>
      <c r="H29" s="39"/>
    </row>
    <row r="30" spans="1:8" ht="36" hidden="1">
      <c r="A30" s="14" t="s">
        <v>14</v>
      </c>
      <c r="B30" s="15" t="s">
        <v>2</v>
      </c>
      <c r="C30" s="37">
        <v>0</v>
      </c>
      <c r="D30" s="38">
        <v>0</v>
      </c>
      <c r="E30" s="38"/>
      <c r="F30" s="38"/>
      <c r="G30" s="38"/>
      <c r="H30" s="39"/>
    </row>
    <row r="31" spans="1:8" ht="35.25" customHeight="1">
      <c r="A31" s="14" t="s">
        <v>37</v>
      </c>
      <c r="B31" s="15" t="s">
        <v>2</v>
      </c>
      <c r="C31" s="37">
        <f>D31+E31+F31+G31+H31</f>
        <v>-1162244.8643857168</v>
      </c>
      <c r="D31" s="38"/>
      <c r="E31" s="38"/>
      <c r="F31" s="38"/>
      <c r="G31" s="38"/>
      <c r="H31" s="39">
        <v>-1162244.8643857168</v>
      </c>
    </row>
    <row r="32" spans="1:8" ht="99.75" customHeight="1">
      <c r="A32" s="14" t="s">
        <v>38</v>
      </c>
      <c r="B32" s="15" t="s">
        <v>2</v>
      </c>
      <c r="C32" s="37">
        <f>D32+E32+F32+G32+H32</f>
        <v>1383053.8072663539</v>
      </c>
      <c r="D32" s="38">
        <v>-200760.50240000017</v>
      </c>
      <c r="E32" s="38">
        <v>480878.34934509906</v>
      </c>
      <c r="F32" s="38">
        <v>118359.44515745333</v>
      </c>
      <c r="G32" s="38">
        <v>758621.0231638015</v>
      </c>
      <c r="H32" s="39">
        <v>225955.49200000003</v>
      </c>
    </row>
    <row r="33" spans="1:8" ht="55.5" customHeight="1">
      <c r="A33" s="14" t="s">
        <v>15</v>
      </c>
      <c r="B33" s="15" t="s">
        <v>2</v>
      </c>
      <c r="C33" s="37">
        <f>D33+E33+F33+G33+H33</f>
        <v>1082619.7818965213</v>
      </c>
      <c r="D33" s="38"/>
      <c r="E33" s="38"/>
      <c r="F33" s="38"/>
      <c r="G33" s="38"/>
      <c r="H33" s="39">
        <v>1082619.7818965213</v>
      </c>
    </row>
    <row r="34" spans="1:8" ht="18" hidden="1">
      <c r="A34" s="14" t="s">
        <v>16</v>
      </c>
      <c r="B34" s="15" t="s">
        <v>2</v>
      </c>
      <c r="C34" s="37">
        <f>D34+E34+F34+G34+H34</f>
        <v>0</v>
      </c>
      <c r="D34" s="38"/>
      <c r="E34" s="38"/>
      <c r="F34" s="38"/>
      <c r="G34" s="38"/>
      <c r="H34" s="39"/>
    </row>
    <row r="35" spans="1:8" ht="18">
      <c r="A35" s="14"/>
      <c r="B35" s="15"/>
      <c r="C35" s="16"/>
      <c r="D35" s="17"/>
      <c r="E35" s="17"/>
      <c r="F35" s="17"/>
      <c r="G35" s="17"/>
      <c r="H35" s="18"/>
    </row>
    <row r="36" spans="1:8" ht="33" customHeight="1">
      <c r="A36" s="14" t="s">
        <v>34</v>
      </c>
      <c r="B36" s="15"/>
      <c r="C36" s="16"/>
      <c r="D36" s="17"/>
      <c r="E36" s="17"/>
      <c r="F36" s="17"/>
      <c r="G36" s="17"/>
      <c r="H36" s="18"/>
    </row>
    <row r="37" spans="1:8" ht="18">
      <c r="A37" s="20" t="s">
        <v>18</v>
      </c>
      <c r="B37" s="15" t="s">
        <v>19</v>
      </c>
      <c r="C37" s="21">
        <v>0.9</v>
      </c>
      <c r="D37" s="22">
        <v>0.9</v>
      </c>
      <c r="E37" s="22">
        <v>0.9</v>
      </c>
      <c r="F37" s="22">
        <v>0.9</v>
      </c>
      <c r="G37" s="22">
        <v>0.9</v>
      </c>
      <c r="H37" s="23">
        <v>0.9</v>
      </c>
    </row>
    <row r="38" spans="1:8" ht="18">
      <c r="A38" s="20" t="s">
        <v>20</v>
      </c>
      <c r="B38" s="15" t="s">
        <v>21</v>
      </c>
      <c r="C38" s="21">
        <v>0.1</v>
      </c>
      <c r="D38" s="22">
        <v>0.1</v>
      </c>
      <c r="E38" s="22">
        <v>0.1</v>
      </c>
      <c r="F38" s="22">
        <v>0.1</v>
      </c>
      <c r="G38" s="22">
        <v>0.1</v>
      </c>
      <c r="H38" s="23">
        <v>0.1</v>
      </c>
    </row>
    <row r="39" spans="1:8" ht="18">
      <c r="A39" s="20"/>
      <c r="B39" s="15"/>
      <c r="C39" s="21"/>
      <c r="D39" s="22"/>
      <c r="E39" s="22"/>
      <c r="F39" s="22"/>
      <c r="G39" s="22"/>
      <c r="H39" s="23"/>
    </row>
    <row r="40" spans="1:8" ht="18">
      <c r="A40" s="14" t="s">
        <v>33</v>
      </c>
      <c r="B40" s="15" t="s">
        <v>2</v>
      </c>
      <c r="C40" s="37">
        <f>D40+E40+F40+G40+H40</f>
        <v>42825400.04103047</v>
      </c>
      <c r="D40" s="43">
        <f>D41+D42+D43+D44</f>
        <v>1280682.2417660856</v>
      </c>
      <c r="E40" s="43">
        <f>E41+E42+E43+E44</f>
        <v>3176281.972642293</v>
      </c>
      <c r="F40" s="43">
        <f>F41+F42+F43+F44</f>
        <v>492824.4451282434</v>
      </c>
      <c r="G40" s="43">
        <f>G41+G42+G43+G44</f>
        <v>36662174.39556455</v>
      </c>
      <c r="H40" s="44">
        <f>H41+H42+H43+H44</f>
        <v>1213436.9859292947</v>
      </c>
    </row>
    <row r="41" spans="1:8" ht="18">
      <c r="A41" s="14" t="s">
        <v>32</v>
      </c>
      <c r="B41" s="15" t="s">
        <v>2</v>
      </c>
      <c r="C41" s="37">
        <f>D41+E41+F41+G41+H41</f>
        <v>32792176.809</v>
      </c>
      <c r="D41" s="38">
        <f>D9*0.9</f>
        <v>803106.5140756596</v>
      </c>
      <c r="E41" s="38">
        <f>E9*0.9</f>
        <v>1982470.4132810556</v>
      </c>
      <c r="F41" s="38">
        <f>F9*0.9</f>
        <v>316266.106037274</v>
      </c>
      <c r="G41" s="38">
        <f>G9*0.9</f>
        <v>28844337.466342587</v>
      </c>
      <c r="H41" s="39">
        <f>H9*0.9</f>
        <v>845996.3092634219</v>
      </c>
    </row>
    <row r="42" spans="1:8" ht="18">
      <c r="A42" s="14" t="s">
        <v>31</v>
      </c>
      <c r="B42" s="15" t="s">
        <v>2</v>
      </c>
      <c r="C42" s="37">
        <f>D42+E42+F42+G42+H42</f>
        <v>8263094.277150779</v>
      </c>
      <c r="D42" s="38">
        <f>D11*D38</f>
        <v>671709.8487133568</v>
      </c>
      <c r="E42" s="38">
        <f>E11*E38</f>
        <v>702881.738062169</v>
      </c>
      <c r="F42" s="38">
        <f>F11*F38</f>
        <v>54840.15123397019</v>
      </c>
      <c r="G42" s="38">
        <f>G11*G38</f>
        <v>6621876.217822364</v>
      </c>
      <c r="H42" s="39">
        <f>H11*H38</f>
        <v>211786.32131891992</v>
      </c>
    </row>
    <row r="43" spans="1:8" ht="18">
      <c r="A43" s="14" t="s">
        <v>35</v>
      </c>
      <c r="B43" s="15" t="s">
        <v>2</v>
      </c>
      <c r="C43" s="37">
        <f aca="true" t="shared" si="0" ref="C43:H43">C20</f>
        <v>466700.2301025278</v>
      </c>
      <c r="D43" s="38">
        <f t="shared" si="0"/>
        <v>6626.381377069414</v>
      </c>
      <c r="E43" s="38">
        <f t="shared" si="0"/>
        <v>10051.471953969327</v>
      </c>
      <c r="F43" s="38">
        <f t="shared" si="0"/>
        <v>3358.7426995458977</v>
      </c>
      <c r="G43" s="38">
        <f t="shared" si="0"/>
        <v>437339.688235795</v>
      </c>
      <c r="H43" s="39">
        <f t="shared" si="0"/>
        <v>9323.945836148152</v>
      </c>
    </row>
    <row r="44" spans="1:8" ht="24" customHeight="1">
      <c r="A44" s="14" t="s">
        <v>36</v>
      </c>
      <c r="B44" s="15" t="s">
        <v>2</v>
      </c>
      <c r="C44" s="37">
        <f aca="true" t="shared" si="1" ref="C44:H44">C27</f>
        <v>1303428.7247771583</v>
      </c>
      <c r="D44" s="38">
        <f t="shared" si="1"/>
        <v>-200760.50240000017</v>
      </c>
      <c r="E44" s="38">
        <f t="shared" si="1"/>
        <v>480878.34934509906</v>
      </c>
      <c r="F44" s="38">
        <f t="shared" si="1"/>
        <v>118359.44515745333</v>
      </c>
      <c r="G44" s="38">
        <f t="shared" si="1"/>
        <v>758621.0231638015</v>
      </c>
      <c r="H44" s="39">
        <f t="shared" si="1"/>
        <v>146330.40951080457</v>
      </c>
    </row>
    <row r="45" spans="1:8" ht="18">
      <c r="A45" s="14"/>
      <c r="B45" s="15"/>
      <c r="C45" s="37"/>
      <c r="D45" s="38"/>
      <c r="E45" s="38"/>
      <c r="F45" s="38"/>
      <c r="G45" s="38"/>
      <c r="H45" s="39"/>
    </row>
    <row r="46" spans="1:8" ht="18.75" thickBot="1">
      <c r="A46" s="24" t="s">
        <v>40</v>
      </c>
      <c r="B46" s="25" t="s">
        <v>2</v>
      </c>
      <c r="C46" s="45">
        <f>D46+E46+F46+G46+H46</f>
        <v>43987644.90541618</v>
      </c>
      <c r="D46" s="46">
        <f>D40-D31</f>
        <v>1280682.2417660856</v>
      </c>
      <c r="E46" s="46">
        <f>E40-E31</f>
        <v>3176281.972642293</v>
      </c>
      <c r="F46" s="46">
        <f>F40-F31</f>
        <v>492824.4451282434</v>
      </c>
      <c r="G46" s="46">
        <f>G40-G31</f>
        <v>36662174.39556455</v>
      </c>
      <c r="H46" s="48">
        <f>H40-H31</f>
        <v>2375681.8503150116</v>
      </c>
    </row>
    <row r="47" spans="1:8" ht="15">
      <c r="A47" s="2"/>
      <c r="B47" s="3"/>
      <c r="C47" s="2"/>
      <c r="D47" s="2"/>
      <c r="E47" s="2"/>
      <c r="F47" s="2"/>
      <c r="G47" s="2"/>
      <c r="H47" s="2"/>
    </row>
    <row r="48" spans="1:8" ht="15">
      <c r="A48" s="2"/>
      <c r="B48" s="3"/>
      <c r="C48" s="2"/>
      <c r="D48" s="2"/>
      <c r="E48" s="2"/>
      <c r="F48" s="2"/>
      <c r="G48" s="2"/>
      <c r="H48" s="2"/>
    </row>
    <row r="49" spans="1:8" ht="15">
      <c r="A49" s="2"/>
      <c r="B49" s="3"/>
      <c r="C49" s="2"/>
      <c r="D49" s="2"/>
      <c r="E49" s="2"/>
      <c r="F49" s="2"/>
      <c r="G49" s="2"/>
      <c r="H49" s="2"/>
    </row>
  </sheetData>
  <mergeCells count="6">
    <mergeCell ref="A3:H3"/>
    <mergeCell ref="F1:H1"/>
    <mergeCell ref="D5:H5"/>
    <mergeCell ref="C5:C6"/>
    <mergeCell ref="B5:B6"/>
    <mergeCell ref="A5:A6"/>
  </mergeCells>
  <printOptions/>
  <pageMargins left="0.75" right="0.75" top="0.78" bottom="0.7" header="0.5" footer="0.5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Чекалева Ольга Филипповна</cp:lastModifiedBy>
  <cp:lastPrinted>2018-01-10T10:01:58Z</cp:lastPrinted>
  <dcterms:created xsi:type="dcterms:W3CDTF">1996-10-08T23:32:33Z</dcterms:created>
  <dcterms:modified xsi:type="dcterms:W3CDTF">2018-01-10T11:08:43Z</dcterms:modified>
  <cp:category/>
  <cp:version/>
  <cp:contentType/>
  <cp:contentStatus/>
</cp:coreProperties>
</file>