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<sst xmlns="http://schemas.openxmlformats.org/spreadsheetml/2006/main" count="75" uniqueCount="68">
  <si>
    <t>Приложение № 1 к протоколу заседания 
Правления ГК РК по ценам и тарифам 
от 20.12.2018 № 184</t>
  </si>
  <si>
    <t>Расчет тарифов на тепловую энергию ООО "КАРЕЛЭНЕРГОРЕСУРС"</t>
  </si>
  <si>
    <t>Наименования показателей</t>
  </si>
  <si>
    <t>Установлено на 2019 год</t>
  </si>
  <si>
    <t>Корректировка на 2019 год</t>
  </si>
  <si>
    <t>Процент снижения, %</t>
  </si>
  <si>
    <t>предложено ТСО</t>
  </si>
  <si>
    <t>Установлено ГК РК</t>
  </si>
  <si>
    <t>всего</t>
  </si>
  <si>
    <t>на 1 Гкал, руб.</t>
  </si>
  <si>
    <t>уд. вес, %</t>
  </si>
  <si>
    <t>Объемные показатели (Гкал):</t>
  </si>
  <si>
    <t>Выработка тепловой энергии</t>
  </si>
  <si>
    <t xml:space="preserve">     в т.ч. на собственные нужды котельной</t>
  </si>
  <si>
    <t>Покупная тепловая энергия</t>
  </si>
  <si>
    <t>Отпуск тепла в сеть</t>
  </si>
  <si>
    <t xml:space="preserve">     в т.ч. потери тепловой энергии </t>
  </si>
  <si>
    <t xml:space="preserve">Реализация тепловой энергии </t>
  </si>
  <si>
    <t xml:space="preserve">     в т.ч. - на нужды производственные нужды предприятия</t>
  </si>
  <si>
    <t>на сторону, всего</t>
  </si>
  <si>
    <t xml:space="preserve">     - жилищный фонд</t>
  </si>
  <si>
    <t xml:space="preserve">     - бюджетные организации</t>
  </si>
  <si>
    <t xml:space="preserve">     - прочие потребители</t>
  </si>
  <si>
    <t>Расходы на покупку энергетических ресурсов (тыс. руб.):</t>
  </si>
  <si>
    <t>Топливо</t>
  </si>
  <si>
    <t>Холодная вода</t>
  </si>
  <si>
    <t>Электрическая энергия</t>
  </si>
  <si>
    <t>Тепловая энергия</t>
  </si>
  <si>
    <t>Операционные расходы (тыс. руб.):</t>
  </si>
  <si>
    <t>Сырье и материалы</t>
  </si>
  <si>
    <t>Ремонт основных фондов</t>
  </si>
  <si>
    <t xml:space="preserve">Оплата труда </t>
  </si>
  <si>
    <t>Услуги подрядных организаций</t>
  </si>
  <si>
    <t>Расходы на выполнение работ и услуг производственного характера</t>
  </si>
  <si>
    <t>Расходы на оплату иных работ и услуг</t>
  </si>
  <si>
    <t>Расходы на обучение персонала</t>
  </si>
  <si>
    <t>Расходы на служебные командировки</t>
  </si>
  <si>
    <t>Арендная плата, лизинг</t>
  </si>
  <si>
    <t>Другие расходы</t>
  </si>
  <si>
    <t>Неподконтрольные расходы (тыс. руб.):</t>
  </si>
  <si>
    <t>Расходы на уплату налогов, сборов и других обязательных платежей</t>
  </si>
  <si>
    <t>Арендная плата, лизинг в части имущества по теплоснабжению</t>
  </si>
  <si>
    <t>Концессионная плата</t>
  </si>
  <si>
    <t>Расходы по сомнительным долгам</t>
  </si>
  <si>
    <t>Расходы на страхование</t>
  </si>
  <si>
    <t>Страховые взносы</t>
  </si>
  <si>
    <t>Амортизация</t>
  </si>
  <si>
    <t>Расходы на выплаты по кредитным договорам</t>
  </si>
  <si>
    <t>Прибыль (тыс. руб.)</t>
  </si>
  <si>
    <t>Результат деятельности регулируемой организации до перехода к регулированию цен (тыс. руб.)</t>
  </si>
  <si>
    <t>Корректировка НВВ (тыс. руб.)</t>
  </si>
  <si>
    <t>Недополученный доход</t>
  </si>
  <si>
    <t>Избыток средств</t>
  </si>
  <si>
    <t>По решению ФСТ России в соответствии с п.1.3. протокола заседания Правления ГК РК от 15.07.2015 № 61 (тыс. руб.)</t>
  </si>
  <si>
    <t>По предписанию ФАС России от 16.03.2017 № СП/16662/17(тыс. руб.):</t>
  </si>
  <si>
    <t>арендные платежи за 2015 год</t>
  </si>
  <si>
    <t>выплаты по агентским договорам за 2015 год</t>
  </si>
  <si>
    <t>по представлению Прокуратуры РК от 29.05.2017 № 07-44-2017</t>
  </si>
  <si>
    <t>топливо</t>
  </si>
  <si>
    <t>промбезопасность за 2017г</t>
  </si>
  <si>
    <t>выплаты по агентским договорам за 2017г</t>
  </si>
  <si>
    <t>выплаты по агентским договорам за 2016г</t>
  </si>
  <si>
    <t>Необходимая валовая выручка (тыс. руб.)</t>
  </si>
  <si>
    <t>Тарифы, руб./Гкал:</t>
  </si>
  <si>
    <t>с 01.01. по 30.04.</t>
  </si>
  <si>
    <t>с 01.05. по 30.06.</t>
  </si>
  <si>
    <t>с 01.07. по 31.12.</t>
  </si>
  <si>
    <t>процент роста тарифа, %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</si>
</sst>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</numFmts>
  <fonts count="7">
    <font>
      <sz val="10"/>
      <name val="Arial"/>
      <family val="0"/>
    </font>
    <font>
      <sz val="11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sz val="11"/>
      <color indexed="8"/>
      <name val="Arial Cyr"/>
      <family val="0"/>
    </font>
    <font>
      <b/>
      <u val="single"/>
      <sz val="11"/>
      <name val="Arial Cyr"/>
      <family val="0"/>
    </font>
    <font>
      <sz val="11"/>
      <color indexed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17" applyFont="1">
      <alignment/>
      <protection/>
    </xf>
    <xf numFmtId="0" fontId="1" fillId="0" borderId="0" xfId="17" applyFont="1" applyAlignment="1">
      <alignment horizontal="right" wrapText="1"/>
      <protection/>
    </xf>
    <xf numFmtId="4" fontId="3" fillId="0" borderId="0" xfId="17" applyNumberFormat="1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" fontId="3" fillId="0" borderId="0" xfId="17" applyNumberFormat="1" applyFont="1" applyAlignment="1">
      <alignment horizontal="center"/>
      <protection/>
    </xf>
    <xf numFmtId="4" fontId="1" fillId="0" borderId="0" xfId="17" applyNumberFormat="1" applyFont="1">
      <alignment/>
      <protection/>
    </xf>
    <xf numFmtId="4" fontId="1" fillId="0" borderId="1" xfId="17" applyNumberFormat="1" applyFont="1" applyBorder="1" applyAlignment="1">
      <alignment horizontal="center" vertical="center"/>
      <protection/>
    </xf>
    <xf numFmtId="4" fontId="1" fillId="0" borderId="2" xfId="17" applyNumberFormat="1" applyFont="1" applyBorder="1" applyAlignment="1">
      <alignment horizontal="center" vertical="center" wrapText="1"/>
      <protection/>
    </xf>
    <xf numFmtId="4" fontId="1" fillId="0" borderId="3" xfId="17" applyNumberFormat="1" applyFont="1" applyBorder="1" applyAlignment="1">
      <alignment horizontal="center" vertical="center" wrapText="1"/>
      <protection/>
    </xf>
    <xf numFmtId="4" fontId="1" fillId="0" borderId="4" xfId="17" applyNumberFormat="1" applyFont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1" fillId="0" borderId="5" xfId="17" applyNumberFormat="1" applyFont="1" applyBorder="1" applyAlignment="1">
      <alignment horizontal="center" vertical="center" wrapText="1"/>
      <protection/>
    </xf>
    <xf numFmtId="0" fontId="1" fillId="0" borderId="7" xfId="17" applyFont="1" applyBorder="1" applyAlignment="1">
      <alignment horizontal="center" vertical="center" wrapText="1"/>
      <protection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17" applyFont="1" applyBorder="1" applyAlignment="1">
      <alignment horizontal="center" vertical="center" wrapText="1"/>
      <protection/>
    </xf>
    <xf numFmtId="4" fontId="1" fillId="0" borderId="4" xfId="17" applyNumberFormat="1" applyFont="1" applyFill="1" applyBorder="1" applyAlignment="1">
      <alignment horizontal="center" vertical="center" wrapText="1"/>
      <protection/>
    </xf>
    <xf numFmtId="4" fontId="1" fillId="0" borderId="7" xfId="17" applyNumberFormat="1" applyFont="1" applyBorder="1" applyAlignment="1">
      <alignment horizontal="center" vertical="center" wrapText="1"/>
      <protection/>
    </xf>
    <xf numFmtId="4" fontId="1" fillId="0" borderId="7" xfId="17" applyNumberFormat="1" applyFont="1" applyFill="1" applyBorder="1" applyAlignment="1">
      <alignment horizontal="center" vertical="center" wrapText="1"/>
      <protection/>
    </xf>
    <xf numFmtId="4" fontId="4" fillId="0" borderId="10" xfId="0" applyNumberFormat="1" applyFont="1" applyBorder="1" applyAlignment="1">
      <alignment horizontal="center" vertical="center" wrapText="1"/>
    </xf>
    <xf numFmtId="4" fontId="1" fillId="0" borderId="12" xfId="17" applyNumberFormat="1" applyFont="1" applyBorder="1" applyAlignment="1">
      <alignment horizontal="center" vertical="center" wrapText="1"/>
      <protection/>
    </xf>
    <xf numFmtId="4" fontId="4" fillId="0" borderId="12" xfId="0" applyNumberFormat="1" applyFont="1" applyBorder="1" applyAlignment="1">
      <alignment horizontal="center" vertical="center" wrapText="1"/>
    </xf>
    <xf numFmtId="0" fontId="1" fillId="0" borderId="12" xfId="17" applyFont="1" applyBorder="1" applyAlignment="1">
      <alignment horizontal="center" vertical="center" wrapText="1"/>
      <protection/>
    </xf>
    <xf numFmtId="4" fontId="5" fillId="0" borderId="1" xfId="17" applyNumberFormat="1" applyFont="1" applyBorder="1">
      <alignment/>
      <protection/>
    </xf>
    <xf numFmtId="4" fontId="1" fillId="0" borderId="1" xfId="17" applyNumberFormat="1" applyFont="1" applyBorder="1">
      <alignment/>
      <protection/>
    </xf>
    <xf numFmtId="4" fontId="1" fillId="0" borderId="6" xfId="17" applyNumberFormat="1" applyFont="1" applyBorder="1">
      <alignment/>
      <protection/>
    </xf>
    <xf numFmtId="0" fontId="1" fillId="0" borderId="1" xfId="17" applyFont="1" applyBorder="1" applyAlignment="1">
      <alignment horizontal="center" vertical="center"/>
      <protection/>
    </xf>
    <xf numFmtId="4" fontId="1" fillId="0" borderId="1" xfId="17" applyNumberFormat="1" applyFont="1" applyFill="1" applyBorder="1" applyAlignment="1">
      <alignment horizontal="center" vertical="center"/>
      <protection/>
    </xf>
    <xf numFmtId="4" fontId="1" fillId="0" borderId="6" xfId="17" applyNumberFormat="1" applyFont="1" applyFill="1" applyBorder="1" applyAlignment="1">
      <alignment horizontal="center" vertical="center"/>
      <protection/>
    </xf>
    <xf numFmtId="4" fontId="1" fillId="0" borderId="1" xfId="17" applyNumberFormat="1" applyFont="1" applyBorder="1" applyAlignment="1">
      <alignment wrapText="1"/>
      <protection/>
    </xf>
    <xf numFmtId="4" fontId="1" fillId="0" borderId="1" xfId="17" applyNumberFormat="1" applyFont="1" applyBorder="1" applyAlignment="1">
      <alignment horizontal="center" vertical="center" wrapText="1"/>
      <protection/>
    </xf>
    <xf numFmtId="4" fontId="1" fillId="0" borderId="1" xfId="17" applyNumberFormat="1" applyFont="1" applyBorder="1" applyAlignment="1">
      <alignment horizontal="center" vertical="center"/>
      <protection/>
    </xf>
    <xf numFmtId="4" fontId="1" fillId="0" borderId="6" xfId="17" applyNumberFormat="1" applyFont="1" applyBorder="1" applyAlignment="1">
      <alignment horizontal="center" vertical="center"/>
      <protection/>
    </xf>
    <xf numFmtId="4" fontId="5" fillId="0" borderId="1" xfId="17" applyNumberFormat="1" applyFont="1" applyBorder="1" applyAlignment="1">
      <alignment wrapText="1"/>
      <protection/>
    </xf>
    <xf numFmtId="4" fontId="5" fillId="0" borderId="1" xfId="17" applyNumberFormat="1" applyFont="1" applyBorder="1" applyAlignment="1">
      <alignment horizontal="center" vertical="center" wrapText="1"/>
      <protection/>
    </xf>
    <xf numFmtId="4" fontId="5" fillId="0" borderId="6" xfId="17" applyNumberFormat="1" applyFont="1" applyBorder="1" applyAlignment="1">
      <alignment horizontal="center" vertical="center" wrapText="1"/>
      <protection/>
    </xf>
    <xf numFmtId="0" fontId="3" fillId="0" borderId="1" xfId="17" applyFont="1" applyBorder="1" applyAlignment="1">
      <alignment horizontal="center" vertical="center"/>
      <protection/>
    </xf>
    <xf numFmtId="0" fontId="3" fillId="0" borderId="0" xfId="17" applyFont="1">
      <alignment/>
      <protection/>
    </xf>
    <xf numFmtId="4" fontId="1" fillId="0" borderId="6" xfId="17" applyNumberFormat="1" applyFont="1" applyBorder="1" applyAlignment="1">
      <alignment horizontal="center" vertical="center" wrapText="1"/>
      <protection/>
    </xf>
    <xf numFmtId="4" fontId="5" fillId="0" borderId="1" xfId="17" applyNumberFormat="1" applyFont="1" applyBorder="1" applyAlignment="1">
      <alignment horizontal="center" vertical="center"/>
      <protection/>
    </xf>
    <xf numFmtId="4" fontId="5" fillId="0" borderId="6" xfId="17" applyNumberFormat="1" applyFont="1" applyBorder="1" applyAlignment="1">
      <alignment horizontal="center" vertical="center"/>
      <protection/>
    </xf>
    <xf numFmtId="4" fontId="1" fillId="0" borderId="1" xfId="18" applyNumberFormat="1" applyFont="1" applyFill="1" applyBorder="1" applyAlignment="1" applyProtection="1">
      <alignment horizontal="left" wrapText="1"/>
      <protection/>
    </xf>
    <xf numFmtId="4" fontId="5" fillId="0" borderId="1" xfId="18" applyNumberFormat="1" applyFont="1" applyFill="1" applyBorder="1" applyAlignment="1" applyProtection="1">
      <alignment horizontal="left" wrapText="1"/>
      <protection/>
    </xf>
    <xf numFmtId="4" fontId="3" fillId="0" borderId="1" xfId="17" applyNumberFormat="1" applyFont="1" applyBorder="1" applyAlignment="1">
      <alignment horizontal="left" vertical="center"/>
      <protection/>
    </xf>
    <xf numFmtId="180" fontId="5" fillId="0" borderId="6" xfId="17" applyNumberFormat="1" applyFont="1" applyBorder="1" applyAlignment="1">
      <alignment horizontal="center" vertical="center"/>
      <protection/>
    </xf>
    <xf numFmtId="181" fontId="1" fillId="0" borderId="1" xfId="17" applyNumberFormat="1" applyFont="1" applyBorder="1" applyAlignment="1">
      <alignment horizontal="center" vertical="center"/>
      <protection/>
    </xf>
    <xf numFmtId="4" fontId="3" fillId="0" borderId="0" xfId="17" applyNumberFormat="1" applyFont="1">
      <alignment/>
      <protection/>
    </xf>
    <xf numFmtId="4" fontId="3" fillId="0" borderId="1" xfId="17" applyNumberFormat="1" applyFont="1" applyBorder="1">
      <alignment/>
      <protection/>
    </xf>
    <xf numFmtId="4" fontId="3" fillId="0" borderId="1" xfId="17" applyNumberFormat="1" applyFont="1" applyBorder="1" applyAlignment="1">
      <alignment horizontal="center" vertical="center"/>
      <protection/>
    </xf>
    <xf numFmtId="4" fontId="3" fillId="0" borderId="1" xfId="0" applyNumberFormat="1" applyFont="1" applyBorder="1" applyAlignment="1">
      <alignment/>
    </xf>
    <xf numFmtId="4" fontId="3" fillId="0" borderId="6" xfId="17" applyNumberFormat="1" applyFont="1" applyBorder="1" applyAlignment="1">
      <alignment horizontal="center" vertical="center"/>
      <protection/>
    </xf>
    <xf numFmtId="4" fontId="3" fillId="0" borderId="7" xfId="17" applyNumberFormat="1" applyFont="1" applyBorder="1" applyAlignment="1">
      <alignment horizontal="center" vertical="center" wrapText="1"/>
      <protection/>
    </xf>
    <xf numFmtId="4" fontId="3" fillId="0" borderId="7" xfId="17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4" fontId="3" fillId="0" borderId="1" xfId="17" applyNumberFormat="1" applyFont="1" applyBorder="1" applyAlignment="1">
      <alignment horizontal="center"/>
      <protection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3" fillId="0" borderId="1" xfId="17" applyFont="1" applyBorder="1">
      <alignment/>
      <protection/>
    </xf>
    <xf numFmtId="0" fontId="3" fillId="0" borderId="6" xfId="17" applyFont="1" applyBorder="1">
      <alignment/>
      <protection/>
    </xf>
    <xf numFmtId="0" fontId="1" fillId="0" borderId="1" xfId="17" applyFont="1" applyBorder="1">
      <alignment/>
      <protection/>
    </xf>
    <xf numFmtId="0" fontId="6" fillId="0" borderId="1" xfId="17" applyFont="1" applyBorder="1">
      <alignment/>
      <protection/>
    </xf>
    <xf numFmtId="181" fontId="1" fillId="0" borderId="1" xfId="17" applyNumberFormat="1" applyFont="1" applyBorder="1" applyAlignment="1">
      <alignment horizontal="center"/>
      <protection/>
    </xf>
    <xf numFmtId="0" fontId="6" fillId="0" borderId="1" xfId="17" applyFont="1" applyBorder="1" applyAlignment="1">
      <alignment horizontal="center" vertical="center"/>
      <protection/>
    </xf>
    <xf numFmtId="0" fontId="6" fillId="0" borderId="0" xfId="17" applyFont="1">
      <alignment/>
      <protection/>
    </xf>
  </cellXfs>
  <cellStyles count="8">
    <cellStyle name="Normal" xfId="0"/>
    <cellStyle name="Currency" xfId="15"/>
    <cellStyle name="Currency [0]" xfId="16"/>
    <cellStyle name="Обычный_расчет тарифа - тепло" xfId="17"/>
    <cellStyle name="Обычный_тарифы на 2002г с 1-0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89;&#1090;&#1072;&#1085;&#1086;&#1074;&#1083;&#1077;&#1085;&#1086;%20&#1054;&#1054;&#1054;%20&#1050;&#1069;&#105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ниторинг топливо"/>
      <sheetName val="лизинг"/>
      <sheetName val="лизинг изм"/>
      <sheetName val="Тариф "/>
      <sheetName val="к проток"/>
      <sheetName val="Динамика "/>
      <sheetName val="факт 2016"/>
      <sheetName val="анализ 2016"/>
      <sheetName val="страхование"/>
      <sheetName val="кредиты"/>
      <sheetName val="факт 2017"/>
      <sheetName val="анализ 2017"/>
      <sheetName val="По данным ТЭ"/>
      <sheetName val="ТЭП"/>
      <sheetName val="Калькуляция "/>
      <sheetName val="корректировка факт 2017"/>
      <sheetName val="СУБСИДИИ с индекс тарифов"/>
      <sheetName val="Лист2"/>
      <sheetName val="СУбсидии без прочих"/>
      <sheetName val="Субсид проч на 4,6%"/>
      <sheetName val="инвестиции"/>
      <sheetName val="услуги подрядных организаций"/>
      <sheetName val="аренда"/>
      <sheetName val="пригот щепы"/>
      <sheetName val="выводы КСП 2016"/>
      <sheetName val="Беломорский филиал"/>
      <sheetName val="услуги произв"/>
      <sheetName val="Лист1"/>
      <sheetName val="общех АУП (другие операц)"/>
      <sheetName val="Факт 2015"/>
      <sheetName val="Факт пар"/>
      <sheetName val="Калькуляция 2015"/>
      <sheetName val="для Концессии"/>
      <sheetName val="долг параметры"/>
      <sheetName val="Тариф 2016"/>
      <sheetName val="Лист4"/>
      <sheetName val="ГВ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showZeros="0" tabSelected="1" workbookViewId="0" topLeftCell="A29">
      <selection activeCell="J39" sqref="J39"/>
    </sheetView>
  </sheetViews>
  <sheetFormatPr defaultColWidth="9.140625" defaultRowHeight="12.75"/>
  <cols>
    <col min="1" max="1" width="52.421875" style="1" customWidth="1"/>
    <col min="2" max="2" width="14.140625" style="1" customWidth="1"/>
    <col min="3" max="3" width="12.00390625" style="1" customWidth="1"/>
    <col min="4" max="4" width="10.8515625" style="1" customWidth="1"/>
    <col min="5" max="5" width="16.421875" style="1" customWidth="1"/>
    <col min="6" max="6" width="12.28125" style="1" customWidth="1"/>
    <col min="7" max="7" width="9.7109375" style="1" customWidth="1"/>
    <col min="8" max="8" width="15.57421875" style="1" customWidth="1"/>
    <col min="9" max="9" width="11.140625" style="1" customWidth="1"/>
    <col min="10" max="10" width="9.8515625" style="1" customWidth="1"/>
    <col min="11" max="11" width="13.00390625" style="1" hidden="1" customWidth="1"/>
    <col min="12" max="12" width="9.140625" style="1" customWidth="1"/>
    <col min="13" max="13" width="12.28125" style="1" hidden="1" customWidth="1"/>
    <col min="14" max="16384" width="9.140625" style="1" customWidth="1"/>
  </cols>
  <sheetData>
    <row r="1" spans="2:11" ht="4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ht="13.5" customHeight="1"/>
    <row r="3" spans="1:10" ht="28.5" customHeight="1">
      <c r="A3" s="3" t="s">
        <v>1</v>
      </c>
      <c r="B3" s="3"/>
      <c r="C3" s="3"/>
      <c r="D3" s="3"/>
      <c r="E3" s="4"/>
      <c r="F3" s="4"/>
      <c r="G3" s="4"/>
      <c r="H3" s="4"/>
      <c r="I3" s="4"/>
      <c r="J3" s="4"/>
    </row>
    <row r="4" spans="1:10" ht="27" customHeight="1" hidden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30.75" customHeight="1" hidden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4.25" hidden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1" ht="23.25" customHeight="1">
      <c r="A7" s="7" t="s">
        <v>2</v>
      </c>
      <c r="B7" s="8" t="s">
        <v>3</v>
      </c>
      <c r="C7" s="9"/>
      <c r="D7" s="10"/>
      <c r="E7" s="13" t="s">
        <v>4</v>
      </c>
      <c r="F7" s="11"/>
      <c r="G7" s="11"/>
      <c r="H7" s="11"/>
      <c r="I7" s="11"/>
      <c r="J7" s="12"/>
      <c r="K7" s="14" t="s">
        <v>5</v>
      </c>
    </row>
    <row r="8" spans="1:11" ht="22.5" customHeight="1">
      <c r="A8" s="7"/>
      <c r="B8" s="15"/>
      <c r="C8" s="16"/>
      <c r="D8" s="17"/>
      <c r="E8" s="16" t="s">
        <v>6</v>
      </c>
      <c r="F8" s="16"/>
      <c r="G8" s="17"/>
      <c r="H8" s="15" t="s">
        <v>7</v>
      </c>
      <c r="I8" s="16"/>
      <c r="J8" s="17"/>
      <c r="K8" s="18"/>
    </row>
    <row r="9" spans="1:11" ht="35.25" customHeight="1">
      <c r="A9" s="7"/>
      <c r="B9" s="21" t="s">
        <v>8</v>
      </c>
      <c r="C9" s="20" t="s">
        <v>9</v>
      </c>
      <c r="D9" s="20" t="s">
        <v>10</v>
      </c>
      <c r="E9" s="19" t="s">
        <v>8</v>
      </c>
      <c r="F9" s="20" t="s">
        <v>9</v>
      </c>
      <c r="G9" s="20" t="s">
        <v>10</v>
      </c>
      <c r="H9" s="19" t="s">
        <v>8</v>
      </c>
      <c r="I9" s="20" t="s">
        <v>9</v>
      </c>
      <c r="J9" s="20" t="s">
        <v>10</v>
      </c>
      <c r="K9" s="18"/>
    </row>
    <row r="10" spans="1:11" ht="3" customHeight="1">
      <c r="A10" s="7"/>
      <c r="B10" s="24"/>
      <c r="C10" s="23"/>
      <c r="D10" s="23"/>
      <c r="E10" s="22"/>
      <c r="F10" s="23"/>
      <c r="G10" s="23"/>
      <c r="H10" s="22"/>
      <c r="I10" s="23"/>
      <c r="J10" s="23"/>
      <c r="K10" s="25"/>
    </row>
    <row r="11" spans="1:11" ht="15">
      <c r="A11" s="26" t="s">
        <v>11</v>
      </c>
      <c r="B11" s="27"/>
      <c r="C11" s="27"/>
      <c r="D11" s="27"/>
      <c r="E11" s="28"/>
      <c r="F11" s="27"/>
      <c r="G11" s="27"/>
      <c r="H11" s="27"/>
      <c r="I11" s="27"/>
      <c r="J11" s="27"/>
      <c r="K11" s="29"/>
    </row>
    <row r="12" spans="1:11" ht="14.25">
      <c r="A12" s="27" t="s">
        <v>12</v>
      </c>
      <c r="B12" s="30">
        <v>516434.5</v>
      </c>
      <c r="C12" s="30"/>
      <c r="D12" s="30"/>
      <c r="E12" s="31">
        <v>517990.2</v>
      </c>
      <c r="F12" s="30"/>
      <c r="G12" s="30"/>
      <c r="H12" s="30">
        <v>524566.3632206856</v>
      </c>
      <c r="I12" s="30"/>
      <c r="J12" s="30"/>
      <c r="K12" s="29"/>
    </row>
    <row r="13" spans="1:11" ht="14.25" customHeight="1">
      <c r="A13" s="32" t="s">
        <v>13</v>
      </c>
      <c r="B13" s="30">
        <v>32869.9</v>
      </c>
      <c r="C13" s="30"/>
      <c r="D13" s="30"/>
      <c r="E13" s="31">
        <v>35551.3</v>
      </c>
      <c r="F13" s="30"/>
      <c r="G13" s="30"/>
      <c r="H13" s="30">
        <v>33703.64992743832</v>
      </c>
      <c r="I13" s="30"/>
      <c r="J13" s="30"/>
      <c r="K13" s="29"/>
    </row>
    <row r="14" spans="1:11" ht="14.25" customHeight="1">
      <c r="A14" s="32" t="s">
        <v>14</v>
      </c>
      <c r="B14" s="30">
        <v>44923.3</v>
      </c>
      <c r="C14" s="30"/>
      <c r="D14" s="30"/>
      <c r="E14" s="31">
        <v>38866.1</v>
      </c>
      <c r="F14" s="30"/>
      <c r="G14" s="30"/>
      <c r="H14" s="30">
        <v>38836.90987329144</v>
      </c>
      <c r="I14" s="30"/>
      <c r="J14" s="30"/>
      <c r="K14" s="29"/>
    </row>
    <row r="15" spans="1:11" ht="14.25">
      <c r="A15" s="27" t="s">
        <v>15</v>
      </c>
      <c r="B15" s="30">
        <v>528487.9</v>
      </c>
      <c r="C15" s="30"/>
      <c r="D15" s="30"/>
      <c r="E15" s="31">
        <v>521304.9</v>
      </c>
      <c r="F15" s="30"/>
      <c r="G15" s="30"/>
      <c r="H15" s="30">
        <v>529699.6231665388</v>
      </c>
      <c r="I15" s="30"/>
      <c r="J15" s="30"/>
      <c r="K15" s="29"/>
    </row>
    <row r="16" spans="1:11" ht="17.25" customHeight="1">
      <c r="A16" s="32" t="s">
        <v>16</v>
      </c>
      <c r="B16" s="30">
        <v>122358.5</v>
      </c>
      <c r="C16" s="30"/>
      <c r="D16" s="30"/>
      <c r="E16" s="31">
        <v>119841.9</v>
      </c>
      <c r="F16" s="30"/>
      <c r="G16" s="30"/>
      <c r="H16" s="30">
        <v>121144.85704366199</v>
      </c>
      <c r="I16" s="30"/>
      <c r="J16" s="30"/>
      <c r="K16" s="29"/>
    </row>
    <row r="17" spans="1:11" ht="14.25">
      <c r="A17" s="27" t="s">
        <v>17</v>
      </c>
      <c r="B17" s="30">
        <v>406129.4</v>
      </c>
      <c r="C17" s="30"/>
      <c r="D17" s="30"/>
      <c r="E17" s="31">
        <v>401463</v>
      </c>
      <c r="F17" s="30"/>
      <c r="G17" s="30"/>
      <c r="H17" s="30">
        <v>408554.8</v>
      </c>
      <c r="I17" s="30"/>
      <c r="J17" s="30"/>
      <c r="K17" s="29"/>
    </row>
    <row r="18" spans="1:11" ht="30" customHeight="1" hidden="1">
      <c r="A18" s="32" t="s">
        <v>18</v>
      </c>
      <c r="B18" s="30"/>
      <c r="C18" s="30"/>
      <c r="D18" s="30"/>
      <c r="E18" s="31"/>
      <c r="F18" s="30"/>
      <c r="G18" s="30"/>
      <c r="H18" s="30"/>
      <c r="I18" s="30"/>
      <c r="J18" s="30"/>
      <c r="K18" s="29"/>
    </row>
    <row r="19" spans="1:11" ht="19.5" customHeight="1">
      <c r="A19" s="32" t="s">
        <v>19</v>
      </c>
      <c r="B19" s="30">
        <v>406129.4</v>
      </c>
      <c r="C19" s="30"/>
      <c r="D19" s="30"/>
      <c r="E19" s="31">
        <v>401463</v>
      </c>
      <c r="F19" s="30"/>
      <c r="G19" s="30"/>
      <c r="H19" s="30">
        <v>408554.8</v>
      </c>
      <c r="I19" s="30"/>
      <c r="J19" s="30"/>
      <c r="K19" s="29"/>
    </row>
    <row r="20" spans="1:11" ht="14.25" hidden="1">
      <c r="A20" s="32" t="s">
        <v>20</v>
      </c>
      <c r="B20" s="30"/>
      <c r="C20" s="34"/>
      <c r="D20" s="34"/>
      <c r="E20" s="35"/>
      <c r="F20" s="34"/>
      <c r="G20" s="34"/>
      <c r="H20" s="34"/>
      <c r="I20" s="34"/>
      <c r="J20" s="34"/>
      <c r="K20" s="29"/>
    </row>
    <row r="21" spans="1:11" ht="14.25" hidden="1">
      <c r="A21" s="32" t="s">
        <v>21</v>
      </c>
      <c r="B21" s="30"/>
      <c r="C21" s="34"/>
      <c r="D21" s="34"/>
      <c r="E21" s="35"/>
      <c r="F21" s="34"/>
      <c r="G21" s="34"/>
      <c r="H21" s="34"/>
      <c r="I21" s="34"/>
      <c r="J21" s="34"/>
      <c r="K21" s="29"/>
    </row>
    <row r="22" spans="1:11" ht="14.25" hidden="1">
      <c r="A22" s="32" t="s">
        <v>22</v>
      </c>
      <c r="B22" s="30"/>
      <c r="C22" s="34"/>
      <c r="D22" s="34"/>
      <c r="E22" s="35"/>
      <c r="F22" s="34"/>
      <c r="G22" s="34"/>
      <c r="H22" s="34"/>
      <c r="I22" s="34"/>
      <c r="J22" s="34"/>
      <c r="K22" s="29"/>
    </row>
    <row r="23" spans="1:11" ht="14.25" hidden="1">
      <c r="A23" s="32"/>
      <c r="B23" s="30"/>
      <c r="C23" s="34"/>
      <c r="D23" s="34"/>
      <c r="E23" s="35"/>
      <c r="F23" s="34"/>
      <c r="G23" s="34"/>
      <c r="H23" s="34"/>
      <c r="I23" s="34"/>
      <c r="J23" s="34"/>
      <c r="K23" s="29"/>
    </row>
    <row r="24" spans="1:11" s="40" customFormat="1" ht="30.75" customHeight="1">
      <c r="A24" s="36" t="s">
        <v>23</v>
      </c>
      <c r="B24" s="37">
        <v>1104844.2552683484</v>
      </c>
      <c r="C24" s="33">
        <v>2720.4242176713833</v>
      </c>
      <c r="D24" s="33">
        <v>58.862727664467656</v>
      </c>
      <c r="E24" s="38">
        <v>1303599.2645280005</v>
      </c>
      <c r="F24" s="33">
        <v>3247.1218132879007</v>
      </c>
      <c r="G24" s="33">
        <v>57.62622757643169</v>
      </c>
      <c r="H24" s="38">
        <v>1213458.8074203732</v>
      </c>
      <c r="I24" s="33">
        <v>2970.1249561145123</v>
      </c>
      <c r="J24" s="33">
        <v>67.04933496726167</v>
      </c>
      <c r="K24" s="39"/>
    </row>
    <row r="25" spans="1:11" ht="17.25" customHeight="1">
      <c r="A25" s="32" t="s">
        <v>24</v>
      </c>
      <c r="B25" s="33">
        <v>871037.0625658626</v>
      </c>
      <c r="C25" s="33">
        <v>2144.7279181607205</v>
      </c>
      <c r="D25" s="33">
        <v>45.6153873024011</v>
      </c>
      <c r="E25" s="41">
        <v>1088727.9745280002</v>
      </c>
      <c r="F25" s="33">
        <v>2711.9011578352183</v>
      </c>
      <c r="G25" s="33">
        <v>48.12773966368747</v>
      </c>
      <c r="H25" s="33">
        <v>1051277.0553234501</v>
      </c>
      <c r="I25" s="33">
        <v>2573.1604556437724</v>
      </c>
      <c r="J25" s="33">
        <v>58.08802655248259</v>
      </c>
      <c r="K25" s="29"/>
    </row>
    <row r="26" spans="1:11" ht="14.25">
      <c r="A26" s="32" t="s">
        <v>25</v>
      </c>
      <c r="B26" s="33">
        <v>13395.400531459318</v>
      </c>
      <c r="C26" s="33">
        <v>32.98308502526366</v>
      </c>
      <c r="D26" s="33">
        <v>0.7589733578139063</v>
      </c>
      <c r="E26" s="41">
        <v>14874.6</v>
      </c>
      <c r="F26" s="33">
        <v>37.050986018636834</v>
      </c>
      <c r="G26" s="33">
        <v>0.6575387912778156</v>
      </c>
      <c r="H26" s="33">
        <v>7767.7272353792005</v>
      </c>
      <c r="I26" s="33">
        <v>19.012693610206515</v>
      </c>
      <c r="J26" s="33">
        <v>0.429203646761151</v>
      </c>
      <c r="K26" s="29"/>
    </row>
    <row r="27" spans="1:11" ht="14.25">
      <c r="A27" s="32" t="s">
        <v>26</v>
      </c>
      <c r="B27" s="33">
        <v>112112.0017577664</v>
      </c>
      <c r="C27" s="33">
        <v>276.04995294053174</v>
      </c>
      <c r="D27" s="33">
        <v>6.352182021395719</v>
      </c>
      <c r="E27" s="41">
        <v>106727.33</v>
      </c>
      <c r="F27" s="33">
        <v>265.84599327957994</v>
      </c>
      <c r="G27" s="33">
        <v>4.717932553783533</v>
      </c>
      <c r="H27" s="33">
        <v>79722.76839072</v>
      </c>
      <c r="I27" s="33">
        <v>195.13359870137373</v>
      </c>
      <c r="J27" s="33">
        <v>4.4050597924376325</v>
      </c>
      <c r="K27" s="29"/>
    </row>
    <row r="28" spans="1:11" ht="14.25">
      <c r="A28" s="32" t="s">
        <v>27</v>
      </c>
      <c r="B28" s="33">
        <v>108299.79041326017</v>
      </c>
      <c r="C28" s="33">
        <v>266.6632615448676</v>
      </c>
      <c r="D28" s="33">
        <v>6.1361849828569275</v>
      </c>
      <c r="E28" s="41">
        <v>93269.36</v>
      </c>
      <c r="F28" s="33">
        <v>232.32367615446506</v>
      </c>
      <c r="G28" s="33">
        <v>4.123016567682858</v>
      </c>
      <c r="H28" s="33">
        <v>74691.25647082401</v>
      </c>
      <c r="I28" s="33">
        <v>182.8182081591601</v>
      </c>
      <c r="J28" s="33">
        <v>4.127044975580313</v>
      </c>
      <c r="K28" s="29"/>
    </row>
    <row r="29" spans="1:13" ht="15">
      <c r="A29" s="36" t="s">
        <v>28</v>
      </c>
      <c r="B29" s="37">
        <v>588258.1374359974</v>
      </c>
      <c r="C29" s="33">
        <v>1448.4500197129228</v>
      </c>
      <c r="D29" s="33">
        <v>33.33026532372854</v>
      </c>
      <c r="E29" s="38">
        <v>582103.5</v>
      </c>
      <c r="F29" s="33">
        <v>1449.9555376211506</v>
      </c>
      <c r="G29" s="33">
        <v>25.732163001935238</v>
      </c>
      <c r="H29" s="38">
        <v>571011.6336985994</v>
      </c>
      <c r="I29" s="33">
        <v>1397.6378045212036</v>
      </c>
      <c r="J29" s="33">
        <v>31.551091857374836</v>
      </c>
      <c r="K29" s="29"/>
      <c r="M29" s="1" t="e">
        <f>#REF!/M64*100</f>
        <v>#REF!</v>
      </c>
    </row>
    <row r="30" spans="1:11" ht="14.25">
      <c r="A30" s="27" t="s">
        <v>29</v>
      </c>
      <c r="B30" s="34">
        <v>5265.044927999999</v>
      </c>
      <c r="C30" s="33">
        <v>12.96395909284085</v>
      </c>
      <c r="D30" s="33">
        <v>0.29831350086624864</v>
      </c>
      <c r="E30" s="35">
        <v>7428.7</v>
      </c>
      <c r="F30" s="33">
        <v>18.504071359004442</v>
      </c>
      <c r="G30" s="33">
        <v>0.32838922853491914</v>
      </c>
      <c r="H30" s="34">
        <v>0</v>
      </c>
      <c r="I30" s="33">
        <v>0</v>
      </c>
      <c r="J30" s="33">
        <v>0</v>
      </c>
      <c r="K30" s="29"/>
    </row>
    <row r="31" spans="1:11" ht="14.25">
      <c r="A31" s="27" t="s">
        <v>30</v>
      </c>
      <c r="B31" s="34">
        <v>93850.22275199999</v>
      </c>
      <c r="C31" s="33">
        <v>231.0845330379923</v>
      </c>
      <c r="D31" s="33">
        <v>5.317483305287072</v>
      </c>
      <c r="E31" s="35">
        <v>113612</v>
      </c>
      <c r="F31" s="33">
        <v>282.99494598505964</v>
      </c>
      <c r="G31" s="33">
        <v>5.022272676552995</v>
      </c>
      <c r="H31" s="34">
        <v>95258.25544374707</v>
      </c>
      <c r="I31" s="33">
        <v>233.15906567184393</v>
      </c>
      <c r="J31" s="33">
        <v>5.26346888628429</v>
      </c>
      <c r="K31" s="29"/>
    </row>
    <row r="32" spans="1:11" ht="14.25">
      <c r="A32" s="32" t="s">
        <v>31</v>
      </c>
      <c r="B32" s="33">
        <v>80243.2680192</v>
      </c>
      <c r="C32" s="33">
        <v>197.58054457323206</v>
      </c>
      <c r="D32" s="33">
        <v>4.5465234449289476</v>
      </c>
      <c r="E32" s="41">
        <v>388398.6</v>
      </c>
      <c r="F32" s="33">
        <v>967.458022283498</v>
      </c>
      <c r="G32" s="33">
        <v>17.16934545991124</v>
      </c>
      <c r="H32" s="33">
        <v>81447.15588808894</v>
      </c>
      <c r="I32" s="33">
        <v>199.35429932065156</v>
      </c>
      <c r="J32" s="33">
        <v>4.50034035261605</v>
      </c>
      <c r="K32" s="29"/>
    </row>
    <row r="33" spans="1:11" ht="14.25">
      <c r="A33" s="32" t="s">
        <v>32</v>
      </c>
      <c r="B33" s="33">
        <v>333620.67023999995</v>
      </c>
      <c r="C33" s="33">
        <v>821.4639724186428</v>
      </c>
      <c r="D33" s="33">
        <v>18.902697215623583</v>
      </c>
      <c r="E33" s="41">
        <v>50112.7</v>
      </c>
      <c r="F33" s="33">
        <v>124.82520182432752</v>
      </c>
      <c r="G33" s="33">
        <v>2.2152558176803265</v>
      </c>
      <c r="H33" s="33">
        <v>338625.9733342911</v>
      </c>
      <c r="I33" s="33">
        <v>828.8385629890802</v>
      </c>
      <c r="J33" s="33">
        <v>18.710685666349473</v>
      </c>
      <c r="K33" s="29"/>
    </row>
    <row r="34" spans="1:11" ht="28.5">
      <c r="A34" s="32" t="s">
        <v>33</v>
      </c>
      <c r="B34" s="33">
        <v>41382.9405258984</v>
      </c>
      <c r="C34" s="33">
        <v>101.89594874416477</v>
      </c>
      <c r="D34" s="33">
        <v>2.3447264046633616</v>
      </c>
      <c r="E34" s="41">
        <v>25709.95</v>
      </c>
      <c r="F34" s="33">
        <v>64.04064633602599</v>
      </c>
      <c r="G34" s="33">
        <v>1.1365206087432989</v>
      </c>
      <c r="H34" s="33">
        <v>42003.80781243713</v>
      </c>
      <c r="I34" s="33">
        <v>102.81070694173006</v>
      </c>
      <c r="J34" s="33">
        <v>2.3209089280118693</v>
      </c>
      <c r="K34" s="29"/>
    </row>
    <row r="35" spans="1:11" ht="14.25" customHeight="1">
      <c r="A35" s="32" t="s">
        <v>34</v>
      </c>
      <c r="B35" s="33">
        <v>3793.6641599999994</v>
      </c>
      <c r="C35" s="33">
        <v>9.341023230527016</v>
      </c>
      <c r="D35" s="33">
        <v>0.21494616896086177</v>
      </c>
      <c r="E35" s="41">
        <v>34372.83</v>
      </c>
      <c r="F35" s="33">
        <v>85.61892378625178</v>
      </c>
      <c r="G35" s="33">
        <v>1.5194673531387626</v>
      </c>
      <c r="H35" s="33">
        <v>2699.3565680227593</v>
      </c>
      <c r="I35" s="33">
        <v>6.607085678647661</v>
      </c>
      <c r="J35" s="33">
        <v>0.1491522098802784</v>
      </c>
      <c r="K35" s="29"/>
    </row>
    <row r="36" spans="1:11" ht="14.25" hidden="1">
      <c r="A36" s="32" t="s">
        <v>35</v>
      </c>
      <c r="B36" s="33"/>
      <c r="C36" s="33">
        <v>0</v>
      </c>
      <c r="D36" s="33">
        <v>0</v>
      </c>
      <c r="E36" s="41"/>
      <c r="F36" s="33">
        <v>0</v>
      </c>
      <c r="G36" s="33">
        <v>0</v>
      </c>
      <c r="H36" s="33"/>
      <c r="I36" s="33">
        <v>0</v>
      </c>
      <c r="J36" s="33">
        <v>0</v>
      </c>
      <c r="K36" s="29"/>
    </row>
    <row r="37" spans="1:11" ht="14.25">
      <c r="A37" s="32" t="s">
        <v>36</v>
      </c>
      <c r="B37" s="33">
        <v>679.1429316672</v>
      </c>
      <c r="C37" s="33">
        <v>1.6722328688028987</v>
      </c>
      <c r="D37" s="33">
        <v>0.038479729670829105</v>
      </c>
      <c r="E37" s="41">
        <v>1081.74</v>
      </c>
      <c r="F37" s="33">
        <v>2.694494884958265</v>
      </c>
      <c r="G37" s="33">
        <v>0.047818832914960016</v>
      </c>
      <c r="H37" s="33">
        <v>689.3320971493457</v>
      </c>
      <c r="I37" s="33">
        <v>1.687245131251293</v>
      </c>
      <c r="J37" s="33">
        <v>0.03808885674801477</v>
      </c>
      <c r="K37" s="29"/>
    </row>
    <row r="38" spans="1:11" ht="14.25">
      <c r="A38" s="32" t="s">
        <v>35</v>
      </c>
      <c r="B38" s="33">
        <v>240.22964085119995</v>
      </c>
      <c r="C38" s="33">
        <v>0.5915100971542566</v>
      </c>
      <c r="D38" s="33">
        <v>0.013611231462251834</v>
      </c>
      <c r="E38" s="41">
        <v>278.9</v>
      </c>
      <c r="F38" s="33">
        <v>0.6947091014614049</v>
      </c>
      <c r="G38" s="33">
        <v>0.01232890759330555</v>
      </c>
      <c r="H38" s="33">
        <v>243.83380052100682</v>
      </c>
      <c r="I38" s="33">
        <v>0.5968203054302796</v>
      </c>
      <c r="J38" s="33">
        <v>0.01347297004850843</v>
      </c>
      <c r="K38" s="29"/>
    </row>
    <row r="39" spans="1:11" ht="14.25">
      <c r="A39" s="32" t="s">
        <v>37</v>
      </c>
      <c r="B39" s="33">
        <v>8.442719999999998</v>
      </c>
      <c r="C39" s="33">
        <v>0.02078825123224272</v>
      </c>
      <c r="D39" s="33">
        <v>0.00047835818962141516</v>
      </c>
      <c r="E39" s="41">
        <v>8.4</v>
      </c>
      <c r="F39" s="33">
        <v>0.020923472399698103</v>
      </c>
      <c r="G39" s="33">
        <v>0.0003713260085470299</v>
      </c>
      <c r="H39" s="33">
        <v>8.56938593023098</v>
      </c>
      <c r="I39" s="33">
        <v>0.02097487517031003</v>
      </c>
      <c r="J39" s="33">
        <v>0.00047349907898501075</v>
      </c>
      <c r="K39" s="29"/>
    </row>
    <row r="40" spans="1:11" ht="14.25">
      <c r="A40" s="32" t="s">
        <v>38</v>
      </c>
      <c r="B40" s="33">
        <v>29174.511518380794</v>
      </c>
      <c r="C40" s="33">
        <v>71.8355073983336</v>
      </c>
      <c r="D40" s="33">
        <v>1.6530059640757675</v>
      </c>
      <c r="E40" s="41">
        <v>33205.5</v>
      </c>
      <c r="F40" s="33">
        <v>82.71123366287803</v>
      </c>
      <c r="G40" s="33">
        <v>1.4678649734295715</v>
      </c>
      <c r="H40" s="33">
        <v>10035.349368411962</v>
      </c>
      <c r="I40" s="33">
        <v>24.563043607398473</v>
      </c>
      <c r="J40" s="33">
        <v>0.5545004883573723</v>
      </c>
      <c r="K40" s="29"/>
    </row>
    <row r="41" spans="1:13" ht="15">
      <c r="A41" s="36" t="s">
        <v>39</v>
      </c>
      <c r="B41" s="37">
        <v>115933.06717239838</v>
      </c>
      <c r="C41" s="33">
        <v>285.4584454422615</v>
      </c>
      <c r="D41" s="33">
        <v>6.56868072491406</v>
      </c>
      <c r="E41" s="38">
        <v>245017.45</v>
      </c>
      <c r="F41" s="33">
        <v>610.3114110142155</v>
      </c>
      <c r="G41" s="33">
        <v>10.831113301532318</v>
      </c>
      <c r="H41" s="37">
        <v>85136.41907820286</v>
      </c>
      <c r="I41" s="33">
        <v>208.3843319872949</v>
      </c>
      <c r="J41" s="33">
        <v>4.704189582522908</v>
      </c>
      <c r="K41" s="29"/>
      <c r="M41" s="1" t="e">
        <f>#REF!/M64</f>
        <v>#REF!</v>
      </c>
    </row>
    <row r="42" spans="1:11" ht="28.5">
      <c r="A42" s="32" t="s">
        <v>40</v>
      </c>
      <c r="B42" s="33">
        <v>6916.8</v>
      </c>
      <c r="C42" s="33">
        <v>17.03102508707816</v>
      </c>
      <c r="D42" s="33">
        <v>0.39190070569359226</v>
      </c>
      <c r="E42" s="41">
        <v>8470.6</v>
      </c>
      <c r="F42" s="33">
        <v>21.099329203438426</v>
      </c>
      <c r="G42" s="33">
        <v>0.37444691523791324</v>
      </c>
      <c r="H42" s="33">
        <v>7492.9</v>
      </c>
      <c r="I42" s="33">
        <v>18.340012159935462</v>
      </c>
      <c r="J42" s="33">
        <v>0.41401814293491124</v>
      </c>
      <c r="K42" s="29"/>
    </row>
    <row r="43" spans="1:11" ht="28.5">
      <c r="A43" s="32" t="s">
        <v>41</v>
      </c>
      <c r="B43" s="33">
        <v>6296.8</v>
      </c>
      <c r="C43" s="33">
        <v>15.504418050010662</v>
      </c>
      <c r="D43" s="33">
        <v>0.35677197021909146</v>
      </c>
      <c r="E43" s="41">
        <v>10964.1</v>
      </c>
      <c r="F43" s="33">
        <v>27.310362349705954</v>
      </c>
      <c r="G43" s="33">
        <v>0.48467327265601073</v>
      </c>
      <c r="H43" s="33">
        <v>0</v>
      </c>
      <c r="I43" s="33">
        <v>0</v>
      </c>
      <c r="J43" s="33">
        <v>0</v>
      </c>
      <c r="K43" s="29"/>
    </row>
    <row r="44" spans="1:11" ht="14.25">
      <c r="A44" s="32" t="s">
        <v>42</v>
      </c>
      <c r="B44" s="33">
        <v>6366.4</v>
      </c>
      <c r="C44" s="33">
        <v>15.675792001268562</v>
      </c>
      <c r="D44" s="33">
        <v>0.360715454072358</v>
      </c>
      <c r="E44" s="41">
        <v>5851.6</v>
      </c>
      <c r="F44" s="33">
        <v>14.575689415961122</v>
      </c>
      <c r="G44" s="33">
        <v>0.2586727704302143</v>
      </c>
      <c r="H44" s="33">
        <v>0</v>
      </c>
      <c r="I44" s="33">
        <v>0</v>
      </c>
      <c r="J44" s="33">
        <v>0</v>
      </c>
      <c r="K44" s="29"/>
    </row>
    <row r="45" spans="1:11" ht="14.25">
      <c r="A45" s="32" t="s">
        <v>43</v>
      </c>
      <c r="B45" s="33">
        <v>19040.9162306</v>
      </c>
      <c r="C45" s="33">
        <v>46.883865661043004</v>
      </c>
      <c r="D45" s="33">
        <v>1.078844047511091</v>
      </c>
      <c r="E45" s="41">
        <v>24194.47</v>
      </c>
      <c r="F45" s="33">
        <v>60.26575300837189</v>
      </c>
      <c r="G45" s="33">
        <v>1.0695280921441497</v>
      </c>
      <c r="H45" s="33">
        <v>0</v>
      </c>
      <c r="I45" s="33">
        <v>0</v>
      </c>
      <c r="J45" s="33">
        <v>0</v>
      </c>
      <c r="K45" s="29"/>
    </row>
    <row r="46" spans="1:11" ht="14.25">
      <c r="A46" s="32" t="s">
        <v>44</v>
      </c>
      <c r="B46" s="33">
        <v>946.5</v>
      </c>
      <c r="C46" s="33">
        <v>2.3305380009425565</v>
      </c>
      <c r="D46" s="33">
        <v>0.05362798084937905</v>
      </c>
      <c r="E46" s="41">
        <v>933.6</v>
      </c>
      <c r="F46" s="33">
        <v>2.325494503852161</v>
      </c>
      <c r="G46" s="33">
        <v>0.041270233521369895</v>
      </c>
      <c r="H46" s="33">
        <v>1005.1</v>
      </c>
      <c r="I46" s="33">
        <v>2.460135090812787</v>
      </c>
      <c r="J46" s="33">
        <v>0.05553652597310511</v>
      </c>
      <c r="K46" s="29"/>
    </row>
    <row r="47" spans="1:11" ht="14.25">
      <c r="A47" s="32" t="s">
        <v>45</v>
      </c>
      <c r="B47" s="33">
        <v>24233.466941798397</v>
      </c>
      <c r="C47" s="33">
        <v>59.66932446111608</v>
      </c>
      <c r="D47" s="33">
        <v>1.373050080368542</v>
      </c>
      <c r="E47" s="41">
        <v>117296.38</v>
      </c>
      <c r="F47" s="33">
        <v>292.1723297041072</v>
      </c>
      <c r="G47" s="33">
        <v>5.185142452668532</v>
      </c>
      <c r="H47" s="33">
        <v>24597.04107820286</v>
      </c>
      <c r="I47" s="33">
        <v>60.20499839483678</v>
      </c>
      <c r="J47" s="33">
        <v>1.3591027864900471</v>
      </c>
      <c r="K47" s="29"/>
    </row>
    <row r="48" spans="1:11" ht="14.25">
      <c r="A48" s="32" t="s">
        <v>46</v>
      </c>
      <c r="B48" s="33">
        <v>48402.048</v>
      </c>
      <c r="C48" s="33">
        <v>119.17888239561086</v>
      </c>
      <c r="D48" s="33">
        <v>2.742423775187244</v>
      </c>
      <c r="E48" s="41">
        <v>52327.7</v>
      </c>
      <c r="F48" s="33">
        <v>130.3425222249622</v>
      </c>
      <c r="G48" s="33">
        <v>2.313170949696002</v>
      </c>
      <c r="H48" s="33">
        <v>52041.378</v>
      </c>
      <c r="I48" s="33">
        <v>127.37918634170985</v>
      </c>
      <c r="J48" s="33">
        <v>2.8755321271248437</v>
      </c>
      <c r="K48" s="29"/>
    </row>
    <row r="49" spans="1:11" ht="14.25">
      <c r="A49" s="32" t="s">
        <v>47</v>
      </c>
      <c r="B49" s="33">
        <v>3730.1360000000004</v>
      </c>
      <c r="C49" s="33">
        <v>9.184599785191617</v>
      </c>
      <c r="D49" s="33">
        <v>0.21134671101276223</v>
      </c>
      <c r="E49" s="41">
        <v>24979</v>
      </c>
      <c r="F49" s="33">
        <v>62.219930603816536</v>
      </c>
      <c r="G49" s="33">
        <v>1.104208615178126</v>
      </c>
      <c r="H49" s="33">
        <v>0</v>
      </c>
      <c r="I49" s="33">
        <v>0</v>
      </c>
      <c r="J49" s="33">
        <v>0</v>
      </c>
      <c r="K49" s="29"/>
    </row>
    <row r="50" spans="1:11" s="40" customFormat="1" ht="15">
      <c r="A50" s="26" t="s">
        <v>48</v>
      </c>
      <c r="B50" s="42">
        <v>100489.18537385731</v>
      </c>
      <c r="C50" s="33">
        <v>247.43144764663015</v>
      </c>
      <c r="D50" s="33">
        <v>5.693641953300499</v>
      </c>
      <c r="E50" s="43">
        <v>131442.9</v>
      </c>
      <c r="F50" s="33">
        <v>327.4097488436045</v>
      </c>
      <c r="G50" s="33">
        <v>5.810496120100761</v>
      </c>
      <c r="H50" s="42">
        <v>123528.88399999999</v>
      </c>
      <c r="I50" s="33">
        <v>302.3557280443162</v>
      </c>
      <c r="J50" s="33">
        <v>6.825554745492675</v>
      </c>
      <c r="K50" s="39"/>
    </row>
    <row r="51" spans="1:11" s="40" customFormat="1" ht="43.5" hidden="1">
      <c r="A51" s="32" t="s">
        <v>49</v>
      </c>
      <c r="B51" s="37">
        <v>0</v>
      </c>
      <c r="C51" s="33"/>
      <c r="D51" s="33"/>
      <c r="E51" s="41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9"/>
    </row>
    <row r="52" spans="1:11" s="40" customFormat="1" ht="15">
      <c r="A52" s="32" t="s">
        <v>50</v>
      </c>
      <c r="B52" s="37"/>
      <c r="C52" s="33"/>
      <c r="D52" s="33"/>
      <c r="E52" s="41"/>
      <c r="F52" s="33"/>
      <c r="G52" s="33"/>
      <c r="H52" s="33">
        <v>-105786.5689364627</v>
      </c>
      <c r="I52" s="33">
        <v>-258.9287139362032</v>
      </c>
      <c r="J52" s="33"/>
      <c r="K52" s="39"/>
    </row>
    <row r="53" spans="1:11" ht="14.25" hidden="1">
      <c r="A53" s="44" t="s">
        <v>51</v>
      </c>
      <c r="B53" s="33">
        <v>0</v>
      </c>
      <c r="C53" s="33">
        <v>0</v>
      </c>
      <c r="D53" s="33">
        <v>0</v>
      </c>
      <c r="E53" s="41"/>
      <c r="F53" s="33">
        <v>0</v>
      </c>
      <c r="G53" s="33">
        <v>0</v>
      </c>
      <c r="H53" s="33"/>
      <c r="I53" s="33">
        <v>0</v>
      </c>
      <c r="J53" s="33">
        <v>0</v>
      </c>
      <c r="K53" s="29"/>
    </row>
    <row r="54" spans="1:11" s="40" customFormat="1" ht="15">
      <c r="A54" s="44" t="s">
        <v>52</v>
      </c>
      <c r="B54" s="33">
        <v>0</v>
      </c>
      <c r="C54" s="33">
        <v>0</v>
      </c>
      <c r="D54" s="33">
        <v>0</v>
      </c>
      <c r="E54" s="41"/>
      <c r="F54" s="33">
        <v>0</v>
      </c>
      <c r="G54" s="33">
        <v>0</v>
      </c>
      <c r="H54" s="33">
        <v>77549.26</v>
      </c>
      <c r="I54" s="33">
        <v>189.81360639992485</v>
      </c>
      <c r="J54" s="33">
        <v>4.2849631799672485</v>
      </c>
      <c r="K54" s="39"/>
    </row>
    <row r="55" spans="1:11" s="40" customFormat="1" ht="43.5" hidden="1">
      <c r="A55" s="44" t="s">
        <v>53</v>
      </c>
      <c r="B55" s="33">
        <v>0</v>
      </c>
      <c r="C55" s="33">
        <v>0</v>
      </c>
      <c r="D55" s="33">
        <v>0</v>
      </c>
      <c r="E55" s="41"/>
      <c r="F55" s="33">
        <v>0</v>
      </c>
      <c r="G55" s="33">
        <v>0</v>
      </c>
      <c r="H55" s="33"/>
      <c r="I55" s="33">
        <v>0</v>
      </c>
      <c r="J55" s="33">
        <v>0</v>
      </c>
      <c r="K55" s="39"/>
    </row>
    <row r="56" spans="1:11" s="40" customFormat="1" ht="30" hidden="1">
      <c r="A56" s="45" t="s">
        <v>54</v>
      </c>
      <c r="B56" s="33"/>
      <c r="C56" s="33"/>
      <c r="D56" s="33"/>
      <c r="E56" s="41"/>
      <c r="F56" s="33">
        <v>0</v>
      </c>
      <c r="G56" s="33">
        <v>0</v>
      </c>
      <c r="H56" s="33"/>
      <c r="I56" s="33">
        <v>0</v>
      </c>
      <c r="J56" s="33">
        <v>0</v>
      </c>
      <c r="K56" s="39"/>
    </row>
    <row r="57" spans="1:11" s="40" customFormat="1" ht="20.25" customHeight="1" hidden="1">
      <c r="A57" s="44" t="s">
        <v>55</v>
      </c>
      <c r="B57" s="33"/>
      <c r="C57" s="33"/>
      <c r="D57" s="33"/>
      <c r="E57" s="41"/>
      <c r="F57" s="33">
        <v>0</v>
      </c>
      <c r="G57" s="33">
        <v>0</v>
      </c>
      <c r="H57" s="33"/>
      <c r="I57" s="33">
        <v>0</v>
      </c>
      <c r="J57" s="33">
        <v>0</v>
      </c>
      <c r="K57" s="39"/>
    </row>
    <row r="58" spans="1:11" s="40" customFormat="1" ht="21.75" customHeight="1" hidden="1">
      <c r="A58" s="44" t="s">
        <v>56</v>
      </c>
      <c r="B58" s="33"/>
      <c r="C58" s="33"/>
      <c r="D58" s="33"/>
      <c r="E58" s="41"/>
      <c r="F58" s="33">
        <v>0</v>
      </c>
      <c r="G58" s="33">
        <v>0</v>
      </c>
      <c r="H58" s="33"/>
      <c r="I58" s="33">
        <v>0</v>
      </c>
      <c r="J58" s="33">
        <v>0</v>
      </c>
      <c r="K58" s="39"/>
    </row>
    <row r="59" spans="1:11" s="40" customFormat="1" ht="30" hidden="1">
      <c r="A59" s="45" t="s">
        <v>57</v>
      </c>
      <c r="B59" s="33"/>
      <c r="C59" s="33"/>
      <c r="D59" s="33"/>
      <c r="E59" s="41"/>
      <c r="F59" s="33">
        <v>0</v>
      </c>
      <c r="G59" s="33">
        <v>0</v>
      </c>
      <c r="H59" s="33"/>
      <c r="I59" s="33">
        <v>0</v>
      </c>
      <c r="J59" s="33">
        <v>0</v>
      </c>
      <c r="K59" s="39"/>
    </row>
    <row r="60" spans="1:11" s="40" customFormat="1" ht="15" hidden="1">
      <c r="A60" s="44" t="s">
        <v>58</v>
      </c>
      <c r="B60" s="33"/>
      <c r="C60" s="33"/>
      <c r="D60" s="33"/>
      <c r="E60" s="41"/>
      <c r="F60" s="33">
        <v>0</v>
      </c>
      <c r="G60" s="33">
        <v>0</v>
      </c>
      <c r="H60" s="33"/>
      <c r="I60" s="33">
        <v>0</v>
      </c>
      <c r="J60" s="33">
        <v>0</v>
      </c>
      <c r="K60" s="39"/>
    </row>
    <row r="61" spans="1:11" s="40" customFormat="1" ht="21" customHeight="1" hidden="1">
      <c r="A61" s="44" t="s">
        <v>59</v>
      </c>
      <c r="B61" s="33"/>
      <c r="C61" s="33"/>
      <c r="D61" s="33"/>
      <c r="E61" s="41"/>
      <c r="F61" s="33">
        <v>0</v>
      </c>
      <c r="G61" s="33">
        <v>0</v>
      </c>
      <c r="H61" s="33"/>
      <c r="I61" s="33">
        <v>0</v>
      </c>
      <c r="J61" s="33">
        <v>0</v>
      </c>
      <c r="K61" s="29"/>
    </row>
    <row r="62" spans="1:11" s="40" customFormat="1" ht="0.75" customHeight="1" hidden="1">
      <c r="A62" s="44" t="s">
        <v>60</v>
      </c>
      <c r="B62" s="33"/>
      <c r="C62" s="33"/>
      <c r="D62" s="33"/>
      <c r="E62" s="41"/>
      <c r="F62" s="33">
        <v>0</v>
      </c>
      <c r="G62" s="33">
        <v>0</v>
      </c>
      <c r="H62" s="33"/>
      <c r="I62" s="33">
        <v>0</v>
      </c>
      <c r="J62" s="33">
        <v>0</v>
      </c>
      <c r="K62" s="29"/>
    </row>
    <row r="63" spans="1:11" s="40" customFormat="1" ht="21" customHeight="1" hidden="1">
      <c r="A63" s="44" t="s">
        <v>61</v>
      </c>
      <c r="B63" s="33"/>
      <c r="C63" s="33"/>
      <c r="D63" s="33"/>
      <c r="E63" s="41"/>
      <c r="F63" s="33">
        <v>0</v>
      </c>
      <c r="G63" s="33">
        <v>0</v>
      </c>
      <c r="H63" s="33"/>
      <c r="I63" s="33">
        <v>0</v>
      </c>
      <c r="J63" s="33">
        <v>0</v>
      </c>
      <c r="K63" s="29"/>
    </row>
    <row r="64" spans="1:13" s="40" customFormat="1" ht="25.5" customHeight="1">
      <c r="A64" s="46" t="s">
        <v>62</v>
      </c>
      <c r="B64" s="42">
        <v>1909524.6452506015</v>
      </c>
      <c r="C64" s="33">
        <v>4701.764130473197</v>
      </c>
      <c r="D64" s="33">
        <v>100</v>
      </c>
      <c r="E64" s="47">
        <v>2262163.1145280004</v>
      </c>
      <c r="F64" s="33">
        <v>5634.798510766871</v>
      </c>
      <c r="G64" s="33">
        <v>100</v>
      </c>
      <c r="H64" s="42">
        <v>1809799.9152607128</v>
      </c>
      <c r="I64" s="33">
        <v>4429.760500331198</v>
      </c>
      <c r="J64" s="33">
        <v>100</v>
      </c>
      <c r="K64" s="48" t="e">
        <f>#REF!/#REF!*100-100</f>
        <v>#REF!</v>
      </c>
      <c r="M64" s="49" t="e">
        <f>#REF!+#REF!</f>
        <v>#REF!</v>
      </c>
    </row>
    <row r="65" spans="1:11" s="40" customFormat="1" ht="16.5" customHeight="1">
      <c r="A65" s="50" t="s">
        <v>63</v>
      </c>
      <c r="B65" s="34"/>
      <c r="C65" s="34"/>
      <c r="D65" s="51"/>
      <c r="E65" s="35"/>
      <c r="F65" s="34"/>
      <c r="G65" s="34"/>
      <c r="H65" s="34"/>
      <c r="I65" s="34"/>
      <c r="J65" s="34"/>
      <c r="K65" s="29"/>
    </row>
    <row r="66" spans="1:11" ht="15">
      <c r="A66" s="52" t="s">
        <v>64</v>
      </c>
      <c r="B66" s="51"/>
      <c r="C66" s="55">
        <v>4086.564575897521</v>
      </c>
      <c r="D66" s="34"/>
      <c r="E66" s="53"/>
      <c r="F66" s="54">
        <v>5634.798510766871</v>
      </c>
      <c r="G66" s="51"/>
      <c r="H66" s="51"/>
      <c r="I66" s="54">
        <v>4086.564575897521</v>
      </c>
      <c r="J66" s="51"/>
      <c r="K66" s="29"/>
    </row>
    <row r="67" spans="1:11" ht="15" customHeight="1" hidden="1">
      <c r="A67" s="52"/>
      <c r="B67" s="51"/>
      <c r="C67" s="57"/>
      <c r="D67" s="34"/>
      <c r="E67" s="53"/>
      <c r="F67" s="56"/>
      <c r="G67" s="51"/>
      <c r="H67" s="51"/>
      <c r="I67" s="56"/>
      <c r="J67" s="51"/>
      <c r="K67" s="29"/>
    </row>
    <row r="68" spans="1:11" ht="15">
      <c r="A68" s="50" t="s">
        <v>65</v>
      </c>
      <c r="B68" s="27"/>
      <c r="C68" s="60"/>
      <c r="D68" s="27"/>
      <c r="E68" s="28"/>
      <c r="F68" s="56"/>
      <c r="G68" s="27"/>
      <c r="H68" s="27"/>
      <c r="I68" s="59"/>
      <c r="J68" s="27"/>
      <c r="K68" s="48" t="e">
        <f>#REF!/#REF!*100-100</f>
        <v>#REF!</v>
      </c>
    </row>
    <row r="69" spans="1:11" s="40" customFormat="1" ht="15">
      <c r="A69" s="61" t="s">
        <v>66</v>
      </c>
      <c r="B69" s="61"/>
      <c r="C69" s="58">
        <v>5485.11249475514</v>
      </c>
      <c r="D69" s="61"/>
      <c r="E69" s="62"/>
      <c r="F69" s="59"/>
      <c r="G69" s="61"/>
      <c r="H69" s="61"/>
      <c r="I69" s="58">
        <v>4940.185425453624</v>
      </c>
      <c r="J69" s="61"/>
      <c r="K69" s="39"/>
    </row>
    <row r="70" spans="1:11" s="67" customFormat="1" ht="14.25" hidden="1">
      <c r="A70" s="63" t="s">
        <v>67</v>
      </c>
      <c r="B70" s="64"/>
      <c r="C70" s="64"/>
      <c r="D70" s="64"/>
      <c r="E70" s="64"/>
      <c r="F70" s="64"/>
      <c r="G70" s="64"/>
      <c r="H70" s="64"/>
      <c r="I70" s="65">
        <f>I69/I66*100-100</f>
        <v>20.888470834175536</v>
      </c>
      <c r="J70" s="64"/>
      <c r="K70" s="66"/>
    </row>
  </sheetData>
  <mergeCells count="20">
    <mergeCell ref="I9:I10"/>
    <mergeCell ref="J9:J10"/>
    <mergeCell ref="C66:C68"/>
    <mergeCell ref="F66:F69"/>
    <mergeCell ref="I66:I68"/>
    <mergeCell ref="E9:E10"/>
    <mergeCell ref="F9:F10"/>
    <mergeCell ref="G9:G10"/>
    <mergeCell ref="H9:H10"/>
    <mergeCell ref="B9:B10"/>
    <mergeCell ref="C9:C10"/>
    <mergeCell ref="D9:D10"/>
    <mergeCell ref="B7:D8"/>
    <mergeCell ref="E7:J7"/>
    <mergeCell ref="K7:K10"/>
    <mergeCell ref="E8:G8"/>
    <mergeCell ref="H8:J8"/>
    <mergeCell ref="B1:K1"/>
    <mergeCell ref="A3:J3"/>
    <mergeCell ref="A7:A10"/>
  </mergeCells>
  <printOptions/>
  <pageMargins left="0.66" right="0.16" top="0.55" bottom="0.32" header="0.5" footer="0.27"/>
  <pageSetup fitToHeight="1" fitToWidth="1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tbarskaja</cp:lastModifiedBy>
  <cp:lastPrinted>2019-01-15T06:37:56Z</cp:lastPrinted>
  <dcterms:created xsi:type="dcterms:W3CDTF">1996-10-08T23:32:33Z</dcterms:created>
  <dcterms:modified xsi:type="dcterms:W3CDTF">2019-01-15T06:38:19Z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