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<sst xmlns="http://schemas.openxmlformats.org/spreadsheetml/2006/main" count="69" uniqueCount="43">
  <si>
    <t>Наименование показателя</t>
  </si>
  <si>
    <t>Всего:</t>
  </si>
  <si>
    <t>руб.</t>
  </si>
  <si>
    <t>в том числе:</t>
  </si>
  <si>
    <t>постоянные (ЭПЗ)</t>
  </si>
  <si>
    <t>переменные</t>
  </si>
  <si>
    <t>расходы на обслуживание кредитов</t>
  </si>
  <si>
    <t xml:space="preserve">расходы на формирование резерва по сомнительным долгам </t>
  </si>
  <si>
    <t>расчетная предпринимательская прибыль (РПП)</t>
  </si>
  <si>
    <t>амортизация основных средств и нематериальных активов</t>
  </si>
  <si>
    <t>налоги (включая налог на прибыль)</t>
  </si>
  <si>
    <t xml:space="preserve">капитальные вложения из прибыли </t>
  </si>
  <si>
    <t>разница между сбытовой надбавкой, установленной для организации, которой был присвоен статус ГП, и сбытовой надбавкой организации, ранее осуществлявшей функции ГП, на период с момента присвоения статуса ГП до момента установления сбытовой надбавки для организации, которой был присвоен статус ГП;</t>
  </si>
  <si>
    <t>процедурой принятия ГП на обслуживание покупателей(потребителей) электрической энергииив случаях, установленных пунктом 15 Основных положений</t>
  </si>
  <si>
    <t>Неподконтрольные расходы за 2016 год (∆  НР)</t>
  </si>
  <si>
    <t>НВВ без учета (Вып по населению 2018 год)</t>
  </si>
  <si>
    <t>Выпадающие, недополученные (излишне полученные) доходы, всего</t>
  </si>
  <si>
    <t xml:space="preserve">коэффициент d для ЭОЗ </t>
  </si>
  <si>
    <t>dэоз</t>
  </si>
  <si>
    <t>коэффициент d для ЭВ</t>
  </si>
  <si>
    <t>dэв</t>
  </si>
  <si>
    <t xml:space="preserve">население и приравненные к нему категории потребителей </t>
  </si>
  <si>
    <t xml:space="preserve">сетевые организации, покупающие электрическую энергию для компенсации потерь электрической энергии </t>
  </si>
  <si>
    <t>в том числе до группам потребителей</t>
  </si>
  <si>
    <t>Необходимая валовая выручка ГП для целей расчета сбытовой надбавки на расчетный период регулирования, определенная методом экономически обоснованных затрат (ЭОЗ)</t>
  </si>
  <si>
    <t>Ед. изм.</t>
  </si>
  <si>
    <t>Эталонная выручка ГП для целей расчета сбытовой надбавки на расчетный период регулирования (ЭВ), всего</t>
  </si>
  <si>
    <t>Неподконтрольные расходы ГП, всего</t>
  </si>
  <si>
    <t>доля ЭВ</t>
  </si>
  <si>
    <t>доля ЭОЗ</t>
  </si>
  <si>
    <t>НВВ (для расчета СН), в том числе</t>
  </si>
  <si>
    <t xml:space="preserve">График поэтапного доведения необходимой валовой выручки гарантирующих поставщиков электрической энергии до эталонной выручки гарантирующих поставщиков, в том числе:                </t>
  </si>
  <si>
    <t>Неподконтрольные расходы ГП</t>
  </si>
  <si>
    <t>Выпадающие, недополученные (излишне полученные) доходы</t>
  </si>
  <si>
    <t>недополученные (излишне полученные) доходы, обусловленные отклонением величины фактического полезного отпуска от величины, учтенной при установлении сбытовых надбавок ГП, за исключением дохода, полученного от увеличения полезного отпуска, связанного с принятием на обслуживание покупателей (потребителей) электрической энергии в течение периода, предшествующего базовому периоду регулирования</t>
  </si>
  <si>
    <t>Необходимая валовая выручка ООО "Энергокомфорт. Единая Карельская сбытовая компания" на 2018 год</t>
  </si>
  <si>
    <t>Приложение № 1 к протоколу заседания Правления Государственного комитета
Республики Карелия по ценам и тарифам от 28 декабря 2017 года № 190</t>
  </si>
  <si>
    <t xml:space="preserve">обусловленные установлением цен (тарифов) на электрическую энергию (мощность), поставляемую населению и приравненным к нему категориям потребителей </t>
  </si>
  <si>
    <t>- на 2018 год</t>
  </si>
  <si>
    <t>- за 2016 год</t>
  </si>
  <si>
    <t>прочие потребители с максимальной мощностью энергопринимающих устройств                           от 670 кВт до 10 МВт</t>
  </si>
  <si>
    <t>прочие потребители с максимальной мощностью энергопринимающих устройств                          не менее 10 МВт</t>
  </si>
  <si>
    <t>прочие потребители с максимальной мощностью энергопринимающих устройств                        менее 670 кВт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</si>
</sst>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2">
    <font>
      <sz val="10"/>
      <name val="Arial"/>
      <family val="0"/>
    </font>
    <font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1"/>
      <name val="Arial"/>
      <family val="2"/>
    </font>
    <font>
      <sz val="10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 horizontal="center" wrapText="1"/>
    </xf>
    <xf numFmtId="2" fontId="9" fillId="0" borderId="1" xfId="0" applyNumberFormat="1" applyFont="1" applyBorder="1" applyAlignment="1">
      <alignment horizontal="center" vertical="center" wrapText="1"/>
    </xf>
    <xf numFmtId="2" fontId="9" fillId="0" borderId="2" xfId="0" applyNumberFormat="1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9" fillId="0" borderId="7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center" vertical="center" wrapText="1"/>
    </xf>
    <xf numFmtId="4" fontId="8" fillId="0" borderId="13" xfId="0" applyNumberFormat="1" applyFont="1" applyBorder="1" applyAlignment="1">
      <alignment horizontal="center" vertical="center" wrapText="1"/>
    </xf>
    <xf numFmtId="4" fontId="9" fillId="0" borderId="12" xfId="0" applyNumberFormat="1" applyFont="1" applyBorder="1" applyAlignment="1">
      <alignment horizontal="center" vertical="center" wrapText="1"/>
    </xf>
    <xf numFmtId="4" fontId="9" fillId="0" borderId="14" xfId="0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horizontal="left" vertical="center" wrapText="1"/>
    </xf>
    <xf numFmtId="4" fontId="8" fillId="0" borderId="0" xfId="0" applyNumberFormat="1" applyFont="1" applyBorder="1" applyAlignment="1">
      <alignment horizontal="center" vertical="center" wrapText="1"/>
    </xf>
    <xf numFmtId="4" fontId="9" fillId="0" borderId="0" xfId="0" applyNumberFormat="1" applyFont="1" applyBorder="1" applyAlignment="1">
      <alignment horizontal="center" vertical="center" wrapText="1"/>
    </xf>
    <xf numFmtId="4" fontId="9" fillId="0" borderId="15" xfId="0" applyNumberFormat="1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4" fontId="8" fillId="0" borderId="12" xfId="0" applyNumberFormat="1" applyFont="1" applyBorder="1" applyAlignment="1">
      <alignment horizontal="center" vertical="center" wrapText="1"/>
    </xf>
    <xf numFmtId="4" fontId="8" fillId="0" borderId="14" xfId="0" applyNumberFormat="1" applyFont="1" applyBorder="1" applyAlignment="1">
      <alignment horizontal="center" vertical="center" wrapText="1"/>
    </xf>
    <xf numFmtId="0" fontId="8" fillId="0" borderId="16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4" fontId="1" fillId="0" borderId="0" xfId="0" applyNumberFormat="1" applyFont="1" applyBorder="1" applyAlignment="1">
      <alignment/>
    </xf>
    <xf numFmtId="0" fontId="6" fillId="0" borderId="0" xfId="0" applyFont="1" applyAlignment="1">
      <alignment horizontal="center" wrapText="1"/>
    </xf>
    <xf numFmtId="0" fontId="11" fillId="0" borderId="0" xfId="0" applyFont="1" applyAlignment="1">
      <alignment horizontal="right" vertical="center" wrapText="1"/>
    </xf>
    <xf numFmtId="2" fontId="8" fillId="0" borderId="17" xfId="0" applyNumberFormat="1" applyFont="1" applyBorder="1" applyAlignment="1">
      <alignment horizontal="center" vertical="center" wrapText="1"/>
    </xf>
    <xf numFmtId="2" fontId="8" fillId="0" borderId="18" xfId="0" applyNumberFormat="1" applyFont="1" applyBorder="1" applyAlignment="1">
      <alignment horizontal="center" vertical="center" wrapText="1"/>
    </xf>
    <xf numFmtId="2" fontId="8" fillId="0" borderId="19" xfId="0" applyNumberFormat="1" applyFont="1" applyBorder="1" applyAlignment="1">
      <alignment horizontal="center" vertical="center" wrapText="1"/>
    </xf>
    <xf numFmtId="2" fontId="8" fillId="0" borderId="20" xfId="0" applyNumberFormat="1" applyFont="1" applyBorder="1" applyAlignment="1">
      <alignment horizontal="center" vertical="center" wrapText="1"/>
    </xf>
    <xf numFmtId="2" fontId="8" fillId="0" borderId="21" xfId="0" applyNumberFormat="1" applyFont="1" applyBorder="1" applyAlignment="1">
      <alignment horizontal="center" vertical="center" wrapText="1"/>
    </xf>
    <xf numFmtId="2" fontId="8" fillId="0" borderId="8" xfId="0" applyNumberFormat="1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 wrapText="1"/>
    </xf>
    <xf numFmtId="2" fontId="8" fillId="0" borderId="22" xfId="0" applyNumberFormat="1" applyFont="1" applyBorder="1" applyAlignment="1">
      <alignment horizontal="center" vertical="center" wrapText="1"/>
    </xf>
    <xf numFmtId="2" fontId="8" fillId="0" borderId="23" xfId="0" applyNumberFormat="1" applyFont="1" applyBorder="1" applyAlignment="1">
      <alignment horizontal="center" vertical="center" wrapText="1"/>
    </xf>
    <xf numFmtId="4" fontId="9" fillId="0" borderId="13" xfId="0" applyNumberFormat="1" applyFont="1" applyBorder="1" applyAlignment="1">
      <alignment horizontal="center" vertical="center" wrapText="1"/>
    </xf>
    <xf numFmtId="0" fontId="9" fillId="0" borderId="11" xfId="0" applyFont="1" applyBorder="1" applyAlignment="1" quotePrefix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4" fontId="9" fillId="0" borderId="2" xfId="0" applyNumberFormat="1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0"/>
  <sheetViews>
    <sheetView tabSelected="1" zoomScale="75" zoomScaleNormal="75" workbookViewId="0" topLeftCell="B16">
      <selection activeCell="F51" sqref="F51"/>
    </sheetView>
  </sheetViews>
  <sheetFormatPr defaultColWidth="9.140625" defaultRowHeight="12.75"/>
  <cols>
    <col min="1" max="1" width="143.57421875" style="0" customWidth="1"/>
    <col min="2" max="2" width="17.421875" style="0" customWidth="1"/>
    <col min="3" max="3" width="21.8515625" style="0" customWidth="1"/>
    <col min="4" max="4" width="26.00390625" style="0" customWidth="1"/>
    <col min="5" max="5" width="26.8515625" style="0" customWidth="1"/>
    <col min="6" max="7" width="25.28125" style="0" customWidth="1"/>
    <col min="8" max="8" width="25.421875" style="0" customWidth="1"/>
  </cols>
  <sheetData>
    <row r="1" spans="1:8" ht="39.75" customHeight="1">
      <c r="A1" s="4"/>
      <c r="B1" s="4"/>
      <c r="C1" s="4"/>
      <c r="D1" s="4"/>
      <c r="E1" s="4"/>
      <c r="F1" s="35" t="s">
        <v>36</v>
      </c>
      <c r="G1" s="35"/>
      <c r="H1" s="35"/>
    </row>
    <row r="2" spans="1:8" ht="12.75">
      <c r="A2" s="4"/>
      <c r="B2" s="4"/>
      <c r="C2" s="4"/>
      <c r="D2" s="4"/>
      <c r="E2" s="4"/>
      <c r="F2" s="4"/>
      <c r="G2" s="4"/>
      <c r="H2" s="4"/>
    </row>
    <row r="3" spans="1:8" ht="20.25">
      <c r="A3" s="34" t="s">
        <v>35</v>
      </c>
      <c r="B3" s="34"/>
      <c r="C3" s="34"/>
      <c r="D3" s="34"/>
      <c r="E3" s="34"/>
      <c r="F3" s="34"/>
      <c r="G3" s="34"/>
      <c r="H3" s="34"/>
    </row>
    <row r="4" spans="1:8" ht="16.5" thickBot="1">
      <c r="A4" s="5"/>
      <c r="B4" s="5"/>
      <c r="C4" s="5"/>
      <c r="D4" s="5"/>
      <c r="E4" s="5"/>
      <c r="F4" s="5"/>
      <c r="G4" s="5"/>
      <c r="H4" s="5"/>
    </row>
    <row r="5" spans="1:8" ht="18.75">
      <c r="A5" s="43" t="s">
        <v>0</v>
      </c>
      <c r="B5" s="41" t="s">
        <v>25</v>
      </c>
      <c r="C5" s="39" t="s">
        <v>1</v>
      </c>
      <c r="D5" s="36" t="s">
        <v>23</v>
      </c>
      <c r="E5" s="37"/>
      <c r="F5" s="37"/>
      <c r="G5" s="37"/>
      <c r="H5" s="38"/>
    </row>
    <row r="6" spans="1:8" ht="139.5" customHeight="1" thickBot="1">
      <c r="A6" s="44"/>
      <c r="B6" s="42"/>
      <c r="C6" s="40"/>
      <c r="D6" s="6" t="s">
        <v>21</v>
      </c>
      <c r="E6" s="6" t="s">
        <v>42</v>
      </c>
      <c r="F6" s="6" t="s">
        <v>40</v>
      </c>
      <c r="G6" s="6" t="s">
        <v>41</v>
      </c>
      <c r="H6" s="7" t="s">
        <v>22</v>
      </c>
    </row>
    <row r="7" spans="1:8" s="3" customFormat="1" ht="17.25" customHeight="1" thickBot="1">
      <c r="A7" s="8">
        <v>1</v>
      </c>
      <c r="B7" s="9">
        <v>2</v>
      </c>
      <c r="C7" s="10">
        <v>3</v>
      </c>
      <c r="D7" s="9">
        <v>4</v>
      </c>
      <c r="E7" s="9">
        <v>5</v>
      </c>
      <c r="F7" s="9">
        <v>6</v>
      </c>
      <c r="G7" s="9">
        <v>7</v>
      </c>
      <c r="H7" s="11">
        <v>8</v>
      </c>
    </row>
    <row r="8" spans="1:8" ht="18.75">
      <c r="A8" s="12"/>
      <c r="B8" s="13"/>
      <c r="C8" s="14"/>
      <c r="D8" s="13"/>
      <c r="E8" s="13"/>
      <c r="F8" s="13"/>
      <c r="G8" s="13"/>
      <c r="H8" s="15"/>
    </row>
    <row r="9" spans="1:8" ht="45" customHeight="1">
      <c r="A9" s="16" t="s">
        <v>24</v>
      </c>
      <c r="B9" s="17" t="s">
        <v>2</v>
      </c>
      <c r="C9" s="18">
        <v>102515027.1516</v>
      </c>
      <c r="D9" s="19">
        <v>50295540.7332</v>
      </c>
      <c r="E9" s="19">
        <v>27814505.641700473</v>
      </c>
      <c r="F9" s="19">
        <v>11631085.979273459</v>
      </c>
      <c r="G9" s="19">
        <v>97027.48091258292</v>
      </c>
      <c r="H9" s="20">
        <v>12676867.316513486</v>
      </c>
    </row>
    <row r="10" spans="1:8" ht="17.25" customHeight="1">
      <c r="A10" s="21"/>
      <c r="B10" s="17"/>
      <c r="C10" s="22"/>
      <c r="D10" s="23"/>
      <c r="E10" s="23"/>
      <c r="F10" s="23"/>
      <c r="G10" s="23"/>
      <c r="H10" s="24"/>
    </row>
    <row r="11" spans="1:8" ht="39" customHeight="1">
      <c r="A11" s="16" t="s">
        <v>26</v>
      </c>
      <c r="B11" s="17" t="s">
        <v>2</v>
      </c>
      <c r="C11" s="18">
        <v>443998120.47</v>
      </c>
      <c r="D11" s="19">
        <v>219586866.99</v>
      </c>
      <c r="E11" s="19">
        <v>212577651.83</v>
      </c>
      <c r="F11" s="19">
        <v>5834334.04</v>
      </c>
      <c r="G11" s="19">
        <v>125295.37</v>
      </c>
      <c r="H11" s="20">
        <v>5873972.25</v>
      </c>
    </row>
    <row r="12" spans="1:8" ht="18.75">
      <c r="A12" s="47" t="s">
        <v>3</v>
      </c>
      <c r="B12" s="17"/>
      <c r="C12" s="18"/>
      <c r="D12" s="19"/>
      <c r="E12" s="19"/>
      <c r="F12" s="19"/>
      <c r="G12" s="19"/>
      <c r="H12" s="20"/>
    </row>
    <row r="13" spans="1:8" ht="18.75">
      <c r="A13" s="16" t="s">
        <v>4</v>
      </c>
      <c r="B13" s="17" t="s">
        <v>2</v>
      </c>
      <c r="C13" s="18">
        <f>D13+E13+F13+G13+H13</f>
        <v>346294475.86</v>
      </c>
      <c r="D13" s="19">
        <v>146191847.75</v>
      </c>
      <c r="E13" s="19">
        <v>195343500.23</v>
      </c>
      <c r="F13" s="19">
        <v>2210526.48</v>
      </c>
      <c r="G13" s="19">
        <v>79159.9</v>
      </c>
      <c r="H13" s="20">
        <v>2469441.5</v>
      </c>
    </row>
    <row r="14" spans="1:8" ht="18.75">
      <c r="A14" s="16" t="s">
        <v>5</v>
      </c>
      <c r="B14" s="17" t="s">
        <v>2</v>
      </c>
      <c r="C14" s="18">
        <f>D14+E14+F14+G14+H14</f>
        <v>97703644.61369663</v>
      </c>
      <c r="D14" s="19">
        <f>D16+D17+D18</f>
        <v>73395019.23916972</v>
      </c>
      <c r="E14" s="19">
        <f>E16+E17+E18</f>
        <v>17234151.594544962</v>
      </c>
      <c r="F14" s="19">
        <f>F16+F17+F18</f>
        <v>3623807.560836244</v>
      </c>
      <c r="G14" s="19">
        <f>G16+G17+G18</f>
        <v>46135.46954918651</v>
      </c>
      <c r="H14" s="20">
        <f>H16+H17+H18</f>
        <v>3404530.749596542</v>
      </c>
    </row>
    <row r="15" spans="1:8" ht="18.75">
      <c r="A15" s="47" t="s">
        <v>3</v>
      </c>
      <c r="B15" s="17"/>
      <c r="C15" s="18"/>
      <c r="D15" s="19"/>
      <c r="E15" s="19"/>
      <c r="F15" s="19"/>
      <c r="G15" s="19"/>
      <c r="H15" s="20"/>
    </row>
    <row r="16" spans="1:8" ht="17.25" customHeight="1">
      <c r="A16" s="16" t="s">
        <v>6</v>
      </c>
      <c r="B16" s="17" t="s">
        <v>2</v>
      </c>
      <c r="C16" s="18">
        <f>D16+E16+F16+G16+H16</f>
        <v>15690410.96</v>
      </c>
      <c r="D16" s="19">
        <v>14389626.927918036</v>
      </c>
      <c r="E16" s="19">
        <v>1269081.9457118993</v>
      </c>
      <c r="F16" s="19">
        <v>15351.79773038588</v>
      </c>
      <c r="G16" s="19">
        <v>624.0568183083692</v>
      </c>
      <c r="H16" s="20">
        <v>15726.2318213709</v>
      </c>
    </row>
    <row r="17" spans="1:8" ht="21" customHeight="1">
      <c r="A17" s="16" t="s">
        <v>7</v>
      </c>
      <c r="B17" s="17" t="s">
        <v>2</v>
      </c>
      <c r="C17" s="18">
        <f>D17+E17+F17+G17+H17</f>
        <v>55175220.88999999</v>
      </c>
      <c r="D17" s="19">
        <v>50601022.898419335</v>
      </c>
      <c r="E17" s="19">
        <v>4462717.825598944</v>
      </c>
      <c r="F17" s="19">
        <v>53984.48982579367</v>
      </c>
      <c r="G17" s="19">
        <v>2194.4914563330763</v>
      </c>
      <c r="H17" s="20">
        <v>55301.18469959352</v>
      </c>
    </row>
    <row r="18" spans="1:8" ht="18" customHeight="1">
      <c r="A18" s="16" t="s">
        <v>8</v>
      </c>
      <c r="B18" s="17" t="s">
        <v>2</v>
      </c>
      <c r="C18" s="18">
        <f>D18+E18+F18+G18+H18</f>
        <v>26838012.763696667</v>
      </c>
      <c r="D18" s="19">
        <v>8404369.412832355</v>
      </c>
      <c r="E18" s="19">
        <v>11502351.82323412</v>
      </c>
      <c r="F18" s="19">
        <v>3554471.2732800646</v>
      </c>
      <c r="G18" s="19">
        <v>43316.921274545064</v>
      </c>
      <c r="H18" s="20">
        <v>3333503.333075578</v>
      </c>
    </row>
    <row r="19" spans="1:8" ht="13.5" customHeight="1">
      <c r="A19" s="16"/>
      <c r="B19" s="17"/>
      <c r="C19" s="18"/>
      <c r="D19" s="19"/>
      <c r="E19" s="19"/>
      <c r="F19" s="19"/>
      <c r="G19" s="19"/>
      <c r="H19" s="20"/>
    </row>
    <row r="20" spans="1:8" ht="18.75">
      <c r="A20" s="16" t="s">
        <v>27</v>
      </c>
      <c r="B20" s="17" t="s">
        <v>2</v>
      </c>
      <c r="C20" s="18">
        <f>D20+E20+F20+G20+H20</f>
        <v>1089463.0422277967</v>
      </c>
      <c r="D20" s="19">
        <f>D22+D23</f>
        <v>999143.1562486369</v>
      </c>
      <c r="E20" s="19">
        <f>E22+E23</f>
        <v>88118.65291077484</v>
      </c>
      <c r="F20" s="19">
        <f>F22+F23</f>
        <v>1065.9514465013085</v>
      </c>
      <c r="G20" s="19">
        <f>G22+G23</f>
        <v>43.331359613874326</v>
      </c>
      <c r="H20" s="20">
        <f>H22+H23</f>
        <v>1091.950262269633</v>
      </c>
    </row>
    <row r="21" spans="1:8" ht="18.75">
      <c r="A21" s="47" t="s">
        <v>3</v>
      </c>
      <c r="B21" s="17"/>
      <c r="C21" s="18"/>
      <c r="D21" s="19"/>
      <c r="E21" s="19"/>
      <c r="F21" s="19"/>
      <c r="G21" s="19"/>
      <c r="H21" s="20"/>
    </row>
    <row r="22" spans="1:8" ht="18.75">
      <c r="A22" s="16" t="s">
        <v>9</v>
      </c>
      <c r="B22" s="17" t="s">
        <v>2</v>
      </c>
      <c r="C22" s="18">
        <f>D22+E22+F22+G22+H22</f>
        <v>809884.0422277964</v>
      </c>
      <c r="D22" s="19">
        <v>742742.1278028914</v>
      </c>
      <c r="E22" s="19">
        <v>65505.5637950907</v>
      </c>
      <c r="F22" s="19">
        <v>792.4060136502906</v>
      </c>
      <c r="G22" s="19">
        <v>32.21162657115003</v>
      </c>
      <c r="H22" s="20">
        <v>811.7329895929806</v>
      </c>
    </row>
    <row r="23" spans="1:8" ht="18.75">
      <c r="A23" s="16" t="s">
        <v>10</v>
      </c>
      <c r="B23" s="17" t="s">
        <v>2</v>
      </c>
      <c r="C23" s="18">
        <f>D23+E23+F23+G23+H23</f>
        <v>279579</v>
      </c>
      <c r="D23" s="19">
        <v>256401.02844574547</v>
      </c>
      <c r="E23" s="19">
        <v>22613.08911568414</v>
      </c>
      <c r="F23" s="19">
        <v>273.54543285101784</v>
      </c>
      <c r="G23" s="19">
        <v>11.1197330427243</v>
      </c>
      <c r="H23" s="20">
        <v>280.2172726766523</v>
      </c>
    </row>
    <row r="24" spans="1:8" ht="18.75" hidden="1">
      <c r="A24" s="16" t="s">
        <v>11</v>
      </c>
      <c r="B24" s="17"/>
      <c r="C24" s="18"/>
      <c r="D24" s="19"/>
      <c r="E24" s="19"/>
      <c r="F24" s="19"/>
      <c r="G24" s="19"/>
      <c r="H24" s="20"/>
    </row>
    <row r="25" spans="1:8" ht="15" customHeight="1">
      <c r="A25" s="16"/>
      <c r="B25" s="17"/>
      <c r="C25" s="18"/>
      <c r="D25" s="19"/>
      <c r="E25" s="19"/>
      <c r="F25" s="19"/>
      <c r="G25" s="19"/>
      <c r="H25" s="20"/>
    </row>
    <row r="26" spans="1:8" ht="18" customHeight="1">
      <c r="A26" s="16" t="s">
        <v>16</v>
      </c>
      <c r="B26" s="17" t="s">
        <v>2</v>
      </c>
      <c r="C26" s="18">
        <f>D26+E26+F26+G26+H26</f>
        <v>-43090941.878696136</v>
      </c>
      <c r="D26" s="19">
        <f>D33</f>
        <v>-3261487.87</v>
      </c>
      <c r="E26" s="19">
        <f>E33</f>
        <v>-1748295.01</v>
      </c>
      <c r="F26" s="19">
        <f>F33</f>
        <v>212030.86</v>
      </c>
      <c r="G26" s="19">
        <f>G33</f>
        <v>-10712.16</v>
      </c>
      <c r="H26" s="20">
        <f>H30+H33</f>
        <v>-38282477.69869614</v>
      </c>
    </row>
    <row r="27" spans="1:8" ht="18.75">
      <c r="A27" s="47" t="s">
        <v>3</v>
      </c>
      <c r="B27" s="17"/>
      <c r="C27" s="18"/>
      <c r="D27" s="19"/>
      <c r="E27" s="19"/>
      <c r="F27" s="19"/>
      <c r="G27" s="19"/>
      <c r="H27" s="20"/>
    </row>
    <row r="28" spans="1:8" ht="56.25" hidden="1">
      <c r="A28" s="16" t="s">
        <v>12</v>
      </c>
      <c r="B28" s="17" t="s">
        <v>2</v>
      </c>
      <c r="C28" s="18">
        <v>0</v>
      </c>
      <c r="D28" s="19"/>
      <c r="E28" s="19"/>
      <c r="F28" s="19"/>
      <c r="G28" s="19"/>
      <c r="H28" s="20"/>
    </row>
    <row r="29" spans="1:8" ht="37.5" hidden="1">
      <c r="A29" s="16" t="s">
        <v>13</v>
      </c>
      <c r="B29" s="17" t="s">
        <v>2</v>
      </c>
      <c r="C29" s="18">
        <v>0</v>
      </c>
      <c r="D29" s="19"/>
      <c r="E29" s="19"/>
      <c r="F29" s="19"/>
      <c r="G29" s="19"/>
      <c r="H29" s="20"/>
    </row>
    <row r="30" spans="1:8" ht="41.25" customHeight="1">
      <c r="A30" s="16" t="s">
        <v>37</v>
      </c>
      <c r="B30" s="17" t="s">
        <v>2</v>
      </c>
      <c r="C30" s="18">
        <f>C31+C32</f>
        <v>-38272308.43869614</v>
      </c>
      <c r="D30" s="19"/>
      <c r="E30" s="19"/>
      <c r="F30" s="19"/>
      <c r="G30" s="19"/>
      <c r="H30" s="20">
        <f>H31+H32</f>
        <v>-38272308.43869614</v>
      </c>
    </row>
    <row r="31" spans="1:8" ht="23.25" customHeight="1">
      <c r="A31" s="46" t="s">
        <v>38</v>
      </c>
      <c r="B31" s="25" t="s">
        <v>2</v>
      </c>
      <c r="C31" s="45">
        <f>D31+E31+F31+G31+H31</f>
        <v>-27079198.435712352</v>
      </c>
      <c r="D31" s="19"/>
      <c r="E31" s="19"/>
      <c r="F31" s="19"/>
      <c r="G31" s="19"/>
      <c r="H31" s="20">
        <v>-27079198.435712352</v>
      </c>
    </row>
    <row r="32" spans="1:8" ht="22.5" customHeight="1">
      <c r="A32" s="46" t="s">
        <v>39</v>
      </c>
      <c r="B32" s="25" t="s">
        <v>2</v>
      </c>
      <c r="C32" s="45">
        <f>D32+E32+F32+G32+H32</f>
        <v>-11193110.002983786</v>
      </c>
      <c r="D32" s="19"/>
      <c r="E32" s="19"/>
      <c r="F32" s="19"/>
      <c r="G32" s="19"/>
      <c r="H32" s="20">
        <v>-11193110.002983786</v>
      </c>
    </row>
    <row r="33" spans="1:8" ht="77.25" customHeight="1">
      <c r="A33" s="16" t="s">
        <v>34</v>
      </c>
      <c r="B33" s="17" t="s">
        <v>2</v>
      </c>
      <c r="C33" s="27">
        <v>-4818633.44</v>
      </c>
      <c r="D33" s="19">
        <v>-3261487.87</v>
      </c>
      <c r="E33" s="19">
        <v>-1748295.01</v>
      </c>
      <c r="F33" s="19">
        <v>212030.86</v>
      </c>
      <c r="G33" s="19">
        <v>-10712.16</v>
      </c>
      <c r="H33" s="20">
        <v>-10169.26</v>
      </c>
    </row>
    <row r="34" spans="1:8" ht="18.75" hidden="1">
      <c r="A34" s="16" t="s">
        <v>14</v>
      </c>
      <c r="B34" s="17" t="s">
        <v>2</v>
      </c>
      <c r="C34" s="27">
        <f>D34+E34+F34+G34+H34</f>
        <v>0</v>
      </c>
      <c r="D34" s="19"/>
      <c r="E34" s="19"/>
      <c r="F34" s="19"/>
      <c r="G34" s="19"/>
      <c r="H34" s="20"/>
    </row>
    <row r="35" spans="1:8" ht="18" customHeight="1">
      <c r="A35" s="16"/>
      <c r="B35" s="17"/>
      <c r="C35" s="27"/>
      <c r="D35" s="19"/>
      <c r="E35" s="19"/>
      <c r="F35" s="19"/>
      <c r="G35" s="19"/>
      <c r="H35" s="20"/>
    </row>
    <row r="36" spans="1:8" ht="36" customHeight="1">
      <c r="A36" s="16" t="s">
        <v>31</v>
      </c>
      <c r="B36" s="17"/>
      <c r="C36" s="27"/>
      <c r="D36" s="19"/>
      <c r="E36" s="19"/>
      <c r="F36" s="19"/>
      <c r="G36" s="19"/>
      <c r="H36" s="20"/>
    </row>
    <row r="37" spans="1:8" ht="18.75">
      <c r="A37" s="16" t="s">
        <v>17</v>
      </c>
      <c r="B37" s="17" t="s">
        <v>18</v>
      </c>
      <c r="C37" s="17">
        <v>0.9</v>
      </c>
      <c r="D37" s="25">
        <v>0.9</v>
      </c>
      <c r="E37" s="25">
        <v>0.9</v>
      </c>
      <c r="F37" s="25">
        <v>0.9</v>
      </c>
      <c r="G37" s="25">
        <v>0.9</v>
      </c>
      <c r="H37" s="26">
        <v>0.9</v>
      </c>
    </row>
    <row r="38" spans="1:8" ht="18.75">
      <c r="A38" s="16" t="s">
        <v>19</v>
      </c>
      <c r="B38" s="17" t="s">
        <v>20</v>
      </c>
      <c r="C38" s="17">
        <v>0.1</v>
      </c>
      <c r="D38" s="25">
        <v>0.1</v>
      </c>
      <c r="E38" s="25">
        <v>0.1</v>
      </c>
      <c r="F38" s="25">
        <v>0.1</v>
      </c>
      <c r="G38" s="25">
        <v>0.1</v>
      </c>
      <c r="H38" s="26">
        <v>0.1</v>
      </c>
    </row>
    <row r="39" spans="1:8" ht="13.5" customHeight="1">
      <c r="A39" s="16"/>
      <c r="B39" s="17"/>
      <c r="C39" s="17"/>
      <c r="D39" s="25"/>
      <c r="E39" s="25"/>
      <c r="F39" s="25"/>
      <c r="G39" s="25"/>
      <c r="H39" s="26"/>
    </row>
    <row r="40" spans="1:8" ht="18.75">
      <c r="A40" s="16" t="s">
        <v>30</v>
      </c>
      <c r="B40" s="17" t="s">
        <v>2</v>
      </c>
      <c r="C40" s="27">
        <f>C41+C42+C43+C44</f>
        <v>94661857.64797166</v>
      </c>
      <c r="D40" s="27">
        <v>64962328.64</v>
      </c>
      <c r="E40" s="27">
        <f>E41+E42+E43+E44</f>
        <v>44630643.903441206</v>
      </c>
      <c r="F40" s="27">
        <f>F41+F42+F43+F44</f>
        <v>11264507.596792614</v>
      </c>
      <c r="G40" s="27">
        <f>G41+G42+G43+G44</f>
        <v>89185.4411809385</v>
      </c>
      <c r="H40" s="28">
        <f>H41+H42+H43+H44</f>
        <v>-26284807.93857173</v>
      </c>
    </row>
    <row r="41" spans="1:8" ht="18.75">
      <c r="A41" s="16" t="s">
        <v>29</v>
      </c>
      <c r="B41" s="17" t="s">
        <v>2</v>
      </c>
      <c r="C41" s="27">
        <f>D41+E41+F41+G41+H41</f>
        <v>92263524.43644</v>
      </c>
      <c r="D41" s="19">
        <f>D9*0.9</f>
        <v>45265986.65988</v>
      </c>
      <c r="E41" s="19">
        <f>E9*0.9</f>
        <v>25033055.077530425</v>
      </c>
      <c r="F41" s="19">
        <f>F9*0.9</f>
        <v>10467977.381346114</v>
      </c>
      <c r="G41" s="19">
        <f>G9*0.9</f>
        <v>87324.73282132464</v>
      </c>
      <c r="H41" s="20">
        <f>H9*0.9</f>
        <v>11409180.584862137</v>
      </c>
    </row>
    <row r="42" spans="1:8" ht="18.75">
      <c r="A42" s="16" t="s">
        <v>28</v>
      </c>
      <c r="B42" s="17" t="s">
        <v>2</v>
      </c>
      <c r="C42" s="27">
        <f>D42+E42+F42+G42+H42</f>
        <v>44399812.048</v>
      </c>
      <c r="D42" s="19">
        <f>D11*D38</f>
        <v>21958686.699</v>
      </c>
      <c r="E42" s="19">
        <f>E11*E38</f>
        <v>21257765.183000002</v>
      </c>
      <c r="F42" s="19">
        <f>F11*F38</f>
        <v>583433.404</v>
      </c>
      <c r="G42" s="19">
        <f>G11*G38</f>
        <v>12529.537</v>
      </c>
      <c r="H42" s="20">
        <f>H11*H38</f>
        <v>587397.225</v>
      </c>
    </row>
    <row r="43" spans="1:8" ht="18.75">
      <c r="A43" s="16" t="s">
        <v>32</v>
      </c>
      <c r="B43" s="17" t="s">
        <v>2</v>
      </c>
      <c r="C43" s="27">
        <f aca="true" t="shared" si="0" ref="C43:H43">C20</f>
        <v>1089463.0422277967</v>
      </c>
      <c r="D43" s="19">
        <f t="shared" si="0"/>
        <v>999143.1562486369</v>
      </c>
      <c r="E43" s="19">
        <f t="shared" si="0"/>
        <v>88118.65291077484</v>
      </c>
      <c r="F43" s="19">
        <f t="shared" si="0"/>
        <v>1065.9514465013085</v>
      </c>
      <c r="G43" s="19">
        <f t="shared" si="0"/>
        <v>43.331359613874326</v>
      </c>
      <c r="H43" s="20">
        <f t="shared" si="0"/>
        <v>1091.950262269633</v>
      </c>
    </row>
    <row r="44" spans="1:8" ht="24" customHeight="1">
      <c r="A44" s="16" t="s">
        <v>33</v>
      </c>
      <c r="B44" s="17" t="s">
        <v>2</v>
      </c>
      <c r="C44" s="27">
        <f aca="true" t="shared" si="1" ref="C44:H44">C26</f>
        <v>-43090941.878696136</v>
      </c>
      <c r="D44" s="19">
        <f>D26</f>
        <v>-3261487.87</v>
      </c>
      <c r="E44" s="19">
        <f t="shared" si="1"/>
        <v>-1748295.01</v>
      </c>
      <c r="F44" s="19">
        <f t="shared" si="1"/>
        <v>212030.86</v>
      </c>
      <c r="G44" s="19">
        <f t="shared" si="1"/>
        <v>-10712.16</v>
      </c>
      <c r="H44" s="20">
        <f t="shared" si="1"/>
        <v>-38282477.69869614</v>
      </c>
    </row>
    <row r="45" spans="1:8" ht="12.75" customHeight="1">
      <c r="A45" s="16"/>
      <c r="B45" s="17"/>
      <c r="C45" s="27"/>
      <c r="D45" s="19"/>
      <c r="E45" s="19"/>
      <c r="F45" s="19"/>
      <c r="G45" s="19"/>
      <c r="H45" s="20"/>
    </row>
    <row r="46" spans="1:8" ht="19.5" thickBot="1">
      <c r="A46" s="29" t="s">
        <v>15</v>
      </c>
      <c r="B46" s="30" t="s">
        <v>2</v>
      </c>
      <c r="C46" s="48">
        <f>D46+E46+F46+G46+H46</f>
        <v>121741056.07855538</v>
      </c>
      <c r="D46" s="31">
        <f>D40-D31</f>
        <v>64962328.64</v>
      </c>
      <c r="E46" s="31">
        <f>E40-E31</f>
        <v>44630643.903441206</v>
      </c>
      <c r="F46" s="31">
        <f>F40-F31</f>
        <v>11264507.596792614</v>
      </c>
      <c r="G46" s="31">
        <f>G40-G31</f>
        <v>89185.4411809385</v>
      </c>
      <c r="H46" s="49">
        <f>H40-H31</f>
        <v>794390.4971406236</v>
      </c>
    </row>
    <row r="47" spans="1:8" ht="15">
      <c r="A47" s="1"/>
      <c r="B47" s="2"/>
      <c r="C47" s="1"/>
      <c r="D47" s="1"/>
      <c r="E47" s="1"/>
      <c r="F47" s="1"/>
      <c r="G47" s="1"/>
      <c r="H47" s="1"/>
    </row>
    <row r="48" spans="1:8" ht="15">
      <c r="A48" s="1"/>
      <c r="B48" s="2"/>
      <c r="C48" s="1"/>
      <c r="D48" s="1"/>
      <c r="E48" s="1"/>
      <c r="F48" s="1"/>
      <c r="G48" s="1"/>
      <c r="H48" s="1"/>
    </row>
    <row r="49" spans="1:8" ht="15">
      <c r="A49" s="1"/>
      <c r="B49" s="2"/>
      <c r="C49" s="33"/>
      <c r="D49" s="1"/>
      <c r="E49" s="1"/>
      <c r="F49" s="1"/>
      <c r="G49" s="1"/>
      <c r="H49" s="1"/>
    </row>
    <row r="50" ht="12.75">
      <c r="C50" s="32"/>
    </row>
  </sheetData>
  <mergeCells count="6">
    <mergeCell ref="A3:H3"/>
    <mergeCell ref="F1:H1"/>
    <mergeCell ref="D5:H5"/>
    <mergeCell ref="C5:C6"/>
    <mergeCell ref="B5:B6"/>
    <mergeCell ref="A5:A6"/>
  </mergeCells>
  <printOptions/>
  <pageMargins left="0.75" right="0.75" top="0.78" bottom="0.7" header="0.5" footer="0.5"/>
  <pageSetup fitToHeight="1" fitToWidth="1" horizontalDpi="600" verticalDpi="6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nefimova</cp:lastModifiedBy>
  <cp:lastPrinted>2018-01-10T09:32:30Z</cp:lastPrinted>
  <dcterms:created xsi:type="dcterms:W3CDTF">1996-10-08T23:32:33Z</dcterms:created>
  <dcterms:modified xsi:type="dcterms:W3CDTF">2018-01-10T09:41:06Z</dcterms:modified>
  <cp:category/>
  <cp:version/>
  <cp:contentType/>
  <cp:contentStatus/>
</cp:coreProperties>
</file>