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<sst xmlns="http://schemas.openxmlformats.org/spreadsheetml/2006/main" count="182" uniqueCount="124">
  <si>
    <t>№ п.п.</t>
  </si>
  <si>
    <t>Наименование</t>
  </si>
  <si>
    <t>Ед.изм.</t>
  </si>
  <si>
    <t>тыс.руб.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</si>
  <si>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</si>
  <si>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</si>
  <si>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</si>
  <si>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</si>
  <si>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Индекс потребительских цен (ИПЦ)</t>
  </si>
  <si>
    <t>Количество активов (УЕ)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</si>
  <si>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</si>
  <si>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</si>
  <si>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</si>
  <si>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Ремонт основных фондов</t>
  </si>
  <si>
    <t>Расходы из прибыли, в том числе: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</si>
  <si>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</si>
  <si>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</si>
  <si>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</si>
  <si>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</si>
  <si>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</si>
  <si>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</si>
  <si>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</si>
  <si>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</si>
  <si>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Итого НР: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</si>
  <si>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</si>
  <si>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</si>
  <si>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</si>
  <si>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с учетом надежности и качества оказываемых услуг </t>
  </si>
  <si>
    <t xml:space="preserve">Общий коэффициент индексации подконтрольных расходов </t>
  </si>
  <si>
    <t>4.</t>
  </si>
  <si>
    <t>у.е.</t>
  </si>
  <si>
    <t>1.</t>
  </si>
  <si>
    <t>2.</t>
  </si>
  <si>
    <t>5.</t>
  </si>
  <si>
    <t>6.</t>
  </si>
  <si>
    <t>3.</t>
  </si>
  <si>
    <t>Капитальные вложения производственного характера из прибыли</t>
  </si>
  <si>
    <t>Необходимая валовая выручка (НВВ) организации на содержание электрических сетей</t>
  </si>
  <si>
    <t>3.1</t>
  </si>
  <si>
    <t>3.2</t>
  </si>
  <si>
    <t>Расходы на обучение персонала</t>
  </si>
  <si>
    <t>Расходы на страхование</t>
  </si>
  <si>
    <t>Денежные выплаты социального характера</t>
  </si>
  <si>
    <t>Плата за землю</t>
  </si>
  <si>
    <t>Корректировка НВВ в связи с изменением (неисполнением) инвестиционной программы</t>
  </si>
  <si>
    <t>Транспортный налог</t>
  </si>
  <si>
    <t>Плата за негативное воздействие на окружающую среду</t>
  </si>
  <si>
    <t>Прочие обоснованные неподконтрольные расходы</t>
  </si>
  <si>
    <t>Расходы на обслуживание кредитов, направленных на пополнение оборотных средств</t>
  </si>
  <si>
    <t>Расходы на возврат и обслуживание долгосрочных заемных средств, направленных на финансирование капитальных вложений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</si>
  <si>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</si>
  <si>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</si>
  <si>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</si>
  <si>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Корректировка необходимой валовой выручки</t>
  </si>
  <si>
    <t xml:space="preserve">1. </t>
  </si>
  <si>
    <t xml:space="preserve">Корректировка необходимой валовой выручки </t>
  </si>
  <si>
    <t xml:space="preserve">2. </t>
  </si>
  <si>
    <t>1.1</t>
  </si>
  <si>
    <t>1.2</t>
  </si>
  <si>
    <t>1.3</t>
  </si>
  <si>
    <t>1.4</t>
  </si>
  <si>
    <t>1.5</t>
  </si>
  <si>
    <t>Итого корректировка НВВ:</t>
  </si>
  <si>
    <t>Прочие обоснованные подконтрольные расходы</t>
  </si>
  <si>
    <t xml:space="preserve">3. </t>
  </si>
  <si>
    <t xml:space="preserve">Необходимая валовая выручка на содержание электрических сетей                                                          филиала ПАО «МРСК Северо-Запада» «Карелэнерго» на 2019 год                                                                                                                                </t>
  </si>
  <si>
    <t>2019 год</t>
  </si>
  <si>
    <t>1.1.</t>
  </si>
  <si>
    <t>Расходы на сырье и материалы</t>
  </si>
  <si>
    <t>1.2.</t>
  </si>
  <si>
    <t>1.3.</t>
  </si>
  <si>
    <t>1.4.</t>
  </si>
  <si>
    <t>Другие обоснованные подконтрольные расходы, в том числе:</t>
  </si>
  <si>
    <t>1.4.1.</t>
  </si>
  <si>
    <t xml:space="preserve">Работы и услуги производственного характера </t>
  </si>
  <si>
    <t>1.4.2.</t>
  </si>
  <si>
    <t xml:space="preserve">Работы и услуги непроизводственного характера </t>
  </si>
  <si>
    <t>1.4.3.</t>
  </si>
  <si>
    <t>Расходы на экологию</t>
  </si>
  <si>
    <t>1.4.4.</t>
  </si>
  <si>
    <t>Командировочные и представительские расходы</t>
  </si>
  <si>
    <t>1.4.5.</t>
  </si>
  <si>
    <t>1.4.6.</t>
  </si>
  <si>
    <t>1.4.7.</t>
  </si>
  <si>
    <t>Управленческие расходы</t>
  </si>
  <si>
    <t>1.4.8.</t>
  </si>
  <si>
    <t>Услуги банка</t>
  </si>
  <si>
    <t>1.4.9.</t>
  </si>
  <si>
    <t>Энергия на производственные и хозяйственные нужды</t>
  </si>
  <si>
    <t>1.4.10.</t>
  </si>
  <si>
    <t>1.5.</t>
  </si>
  <si>
    <t>1.5.1.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</si>
  <si>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</si>
  <si>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</si>
  <si>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</si>
  <si>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</si>
  <si>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</si>
  <si>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</si>
  <si>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</si>
  <si>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</si>
  <si>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Водный налог</t>
  </si>
  <si>
    <t>2.3.6.</t>
  </si>
  <si>
    <t>2.3.7.</t>
  </si>
  <si>
    <t>Прочие налоги и сборы (госпошлина)</t>
  </si>
  <si>
    <t>2.4.</t>
  </si>
  <si>
    <t>2.5.</t>
  </si>
  <si>
    <t xml:space="preserve">Расходы на оплату услуг ПАО «ФСК ЕЭС» </t>
  </si>
  <si>
    <t>2.6.</t>
  </si>
  <si>
    <t>2.7.</t>
  </si>
  <si>
    <t>2.8.</t>
  </si>
  <si>
    <t>2.9.</t>
  </si>
  <si>
    <t>2.10.</t>
  </si>
  <si>
    <t>2.11.</t>
  </si>
  <si>
    <t>2.12.</t>
  </si>
  <si>
    <t>Результаты деятельности регулируемой организации за 2017 год</t>
  </si>
  <si>
    <t xml:space="preserve">Корректировка НВВ, связанная с экономией расходов за первый долгосрочный период регулирования                                       </t>
  </si>
  <si>
    <t>Экономия операционных расходов за первый долгосрочный период регулирования в каждом году долгосрочного периода регулирования</t>
  </si>
  <si>
    <t>Экономия от снижения объема технологических потерь электрической энергии в течение первого долгосрочного периода регулирования</t>
  </si>
  <si>
    <t>Компенсация величины сглаживания, накопленной в рамках первого долгосрочного периода регулирования</t>
  </si>
  <si>
    <t>Расходы на оплату услуг ГАУ РК «Карельский центр СРМ» (выполнение предписания ФАС России                                                                                                                                      от 14.08.2018 № СП/63626/18)</t>
  </si>
  <si>
    <t>7.</t>
  </si>
  <si>
    <t>Экономически необоснованные расходы согласно предписанию                                                                                  ФАС России от 12.12.2018 № СП/101972/18 (пункт 2)</t>
  </si>
  <si>
    <t>Экономически необоснованные расходы согласно предписанию                                                                                  ФАС России от 12.12.2018 № СП/101972/18 (пункт 3)</t>
  </si>
  <si>
    <t>Приложение к протоколу заседания Правления Государственного комитета Республики Карелия по ценам и тарифам                                                                                                                                                 от 30.01.2019 № 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</si>
</sst>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"/>
    <numFmt numFmtId="181" formatCode="0.0"/>
    <numFmt numFmtId="182" formatCode="#,##0.000"/>
    <numFmt numFmtId="183" formatCode="0.0%"/>
    <numFmt numFmtId="184" formatCode="#,##0.00_ ;\-#,##0.00\ "/>
    <numFmt numFmtId="185" formatCode="#,##0.0"/>
    <numFmt numFmtId="186" formatCode="0.000"/>
    <numFmt numFmtId="187" formatCode="0.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2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/>
      <protection locked="0"/>
    </xf>
    <xf numFmtId="0" fontId="7" fillId="0" borderId="10" xfId="52" applyFont="1" applyBorder="1" applyAlignment="1">
      <alignment horizontal="center" vertical="center" wrapText="1"/>
      <protection/>
    </xf>
    <xf numFmtId="14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 shrinkToFit="1"/>
      <protection/>
    </xf>
    <xf numFmtId="49" fontId="7" fillId="0" borderId="10" xfId="52" applyNumberFormat="1" applyFont="1" applyFill="1" applyBorder="1" applyAlignment="1" applyProtection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КС (для ширшова)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"/>
  <sheetViews>
    <sheetView tabSelected="1" zoomScale="85" zoomScaleNormal="85" zoomScalePageLayoutView="0" workbookViewId="0" topLeftCell="A1">
      <pane ySplit="11" topLeftCell="A57" activePane="bottomLeft" state="frozen"/>
      <selection pane="topLeft" activeCell="A1" sqref="A1"/>
      <selection pane="bottomLeft" activeCell="H6" sqref="H6"/>
    </sheetView>
  </sheetViews>
  <sheetFormatPr defaultColWidth="4.625" defaultRowHeight="12.75"/>
  <cols>
    <col min="1" max="1" width="13.625" style="3" customWidth="1"/>
    <col min="2" max="2" width="6.75390625" style="3" customWidth="1"/>
    <col min="3" max="3" width="71.875" style="3" customWidth="1"/>
    <col min="4" max="4" width="15.375" style="5" customWidth="1"/>
    <col min="5" max="5" width="21.875" style="3" customWidth="1"/>
    <col min="6" max="237" width="9.125" style="3" customWidth="1"/>
    <col min="238" max="16384" width="4.625" style="3" customWidth="1"/>
  </cols>
  <sheetData>
    <row r="1" spans="4:5" ht="12.75" customHeight="1">
      <c r="D1" s="68" t="s">
        <v>123</v>
      </c>
      <c r="E1" s="68"/>
    </row>
    <row r="2" spans="4:5" ht="12.75" customHeight="1">
      <c r="D2" s="68"/>
      <c r="E2" s="68"/>
    </row>
    <row r="3" spans="4:5" ht="12.75" customHeight="1">
      <c r="D3" s="68"/>
      <c r="E3" s="68"/>
    </row>
    <row r="4" spans="2:5" ht="27.75" customHeight="1">
      <c r="B4" s="1"/>
      <c r="C4" s="1"/>
      <c r="D4" s="68"/>
      <c r="E4" s="68"/>
    </row>
    <row r="5" spans="2:4" ht="7.5" customHeight="1">
      <c r="B5" s="1"/>
      <c r="C5" s="1"/>
      <c r="D5" s="2"/>
    </row>
    <row r="6" spans="2:5" s="4" customFormat="1" ht="47.25" customHeight="1">
      <c r="B6" s="66" t="s">
        <v>65</v>
      </c>
      <c r="C6" s="66"/>
      <c r="D6" s="66"/>
      <c r="E6" s="66"/>
    </row>
    <row r="7" ht="9" customHeight="1"/>
    <row r="8" spans="2:5" ht="15" customHeight="1">
      <c r="B8" s="69" t="s">
        <v>0</v>
      </c>
      <c r="C8" s="69" t="s">
        <v>1</v>
      </c>
      <c r="D8" s="70" t="s">
        <v>2</v>
      </c>
      <c r="E8" s="71" t="s">
        <v>66</v>
      </c>
    </row>
    <row r="9" spans="2:5" ht="12.75">
      <c r="B9" s="69"/>
      <c r="C9" s="69"/>
      <c r="D9" s="70"/>
      <c r="E9" s="71"/>
    </row>
    <row r="10" spans="2:11" ht="12.75">
      <c r="B10" s="69"/>
      <c r="C10" s="69"/>
      <c r="D10" s="70"/>
      <c r="E10" s="71"/>
      <c r="F10" s="14"/>
      <c r="G10" s="14"/>
      <c r="H10" s="14"/>
      <c r="I10" s="14"/>
      <c r="J10" s="14"/>
      <c r="K10" s="14"/>
    </row>
    <row r="11" spans="2:11" s="6" customFormat="1" ht="13.5" customHeight="1">
      <c r="B11" s="20">
        <v>1</v>
      </c>
      <c r="C11" s="20">
        <v>2</v>
      </c>
      <c r="D11" s="21">
        <v>3</v>
      </c>
      <c r="E11" s="22">
        <v>4</v>
      </c>
      <c r="F11" s="15"/>
      <c r="G11" s="15"/>
      <c r="H11" s="15"/>
      <c r="I11" s="15"/>
      <c r="J11" s="15"/>
      <c r="K11" s="15"/>
    </row>
    <row r="12" spans="2:11" ht="30" customHeight="1">
      <c r="B12" s="25" t="s">
        <v>31</v>
      </c>
      <c r="C12" s="26" t="s">
        <v>4</v>
      </c>
      <c r="D12" s="27" t="s">
        <v>5</v>
      </c>
      <c r="E12" s="28">
        <v>0.03</v>
      </c>
      <c r="F12" s="14"/>
      <c r="G12" s="14"/>
      <c r="H12" s="14"/>
      <c r="I12" s="14"/>
      <c r="J12" s="14"/>
      <c r="K12" s="14"/>
    </row>
    <row r="13" spans="2:11" ht="31.5">
      <c r="B13" s="25" t="s">
        <v>32</v>
      </c>
      <c r="C13" s="26" t="s">
        <v>6</v>
      </c>
      <c r="D13" s="27" t="s">
        <v>7</v>
      </c>
      <c r="E13" s="29">
        <v>0.75</v>
      </c>
      <c r="F13" s="14"/>
      <c r="G13" s="14"/>
      <c r="H13" s="14"/>
      <c r="I13" s="14"/>
      <c r="J13" s="14"/>
      <c r="K13" s="14"/>
    </row>
    <row r="14" spans="2:11" ht="15" customHeight="1">
      <c r="B14" s="25" t="s">
        <v>35</v>
      </c>
      <c r="C14" s="26" t="s">
        <v>8</v>
      </c>
      <c r="D14" s="27" t="s">
        <v>5</v>
      </c>
      <c r="E14" s="24">
        <v>0.046</v>
      </c>
      <c r="F14" s="14"/>
      <c r="G14" s="14"/>
      <c r="H14" s="14"/>
      <c r="I14" s="14"/>
      <c r="J14" s="14"/>
      <c r="K14" s="14"/>
    </row>
    <row r="15" spans="2:11" ht="15" customHeight="1">
      <c r="B15" s="25" t="s">
        <v>29</v>
      </c>
      <c r="C15" s="26" t="s">
        <v>9</v>
      </c>
      <c r="D15" s="27" t="s">
        <v>30</v>
      </c>
      <c r="E15" s="29">
        <v>53830.37</v>
      </c>
      <c r="F15" s="14"/>
      <c r="G15" s="14"/>
      <c r="H15" s="14"/>
      <c r="I15" s="14"/>
      <c r="J15" s="14"/>
      <c r="K15" s="14"/>
    </row>
    <row r="16" spans="2:11" ht="15" customHeight="1">
      <c r="B16" s="25" t="s">
        <v>33</v>
      </c>
      <c r="C16" s="26" t="s">
        <v>10</v>
      </c>
      <c r="D16" s="27" t="s">
        <v>5</v>
      </c>
      <c r="E16" s="30">
        <v>0.008633566674661306</v>
      </c>
      <c r="F16" s="14"/>
      <c r="G16" s="14"/>
      <c r="H16" s="14"/>
      <c r="I16" s="14"/>
      <c r="J16" s="14"/>
      <c r="K16" s="14"/>
    </row>
    <row r="17" spans="2:11" s="19" customFormat="1" ht="18.75" customHeight="1">
      <c r="B17" s="31" t="s">
        <v>34</v>
      </c>
      <c r="C17" s="32" t="s">
        <v>28</v>
      </c>
      <c r="D17" s="33" t="s">
        <v>7</v>
      </c>
      <c r="E17" s="23">
        <f>(1+E14)*(1-E12)*(1+E16*E13)</f>
        <v>1.0211898420645837</v>
      </c>
      <c r="F17" s="18"/>
      <c r="G17" s="18"/>
      <c r="H17" s="18"/>
      <c r="I17" s="18"/>
      <c r="J17" s="18"/>
      <c r="K17" s="18"/>
    </row>
    <row r="18" spans="2:11" s="10" customFormat="1" ht="6.75" customHeight="1">
      <c r="B18" s="37"/>
      <c r="C18" s="38"/>
      <c r="D18" s="39"/>
      <c r="E18" s="40"/>
      <c r="F18" s="12"/>
      <c r="G18" s="12"/>
      <c r="H18" s="12"/>
      <c r="I18" s="12"/>
      <c r="J18" s="12"/>
      <c r="K18" s="12"/>
    </row>
    <row r="19" spans="2:11" ht="14.25" customHeight="1">
      <c r="B19" s="67" t="s">
        <v>11</v>
      </c>
      <c r="C19" s="67"/>
      <c r="D19" s="67"/>
      <c r="E19" s="67"/>
      <c r="F19" s="14"/>
      <c r="G19" s="14"/>
      <c r="H19" s="14"/>
      <c r="I19" s="14"/>
      <c r="J19" s="14"/>
      <c r="K19" s="14"/>
    </row>
    <row r="20" spans="2:11" ht="15" customHeight="1">
      <c r="B20" s="56" t="s">
        <v>67</v>
      </c>
      <c r="C20" s="26" t="s">
        <v>68</v>
      </c>
      <c r="D20" s="27" t="s">
        <v>3</v>
      </c>
      <c r="E20" s="35">
        <v>116418.8273004707</v>
      </c>
      <c r="F20" s="16"/>
      <c r="G20" s="17"/>
      <c r="H20" s="14"/>
      <c r="I20" s="14"/>
      <c r="J20" s="14"/>
      <c r="K20" s="14"/>
    </row>
    <row r="21" spans="2:11" ht="15" customHeight="1">
      <c r="B21" s="56" t="s">
        <v>69</v>
      </c>
      <c r="C21" s="26" t="s">
        <v>12</v>
      </c>
      <c r="D21" s="27" t="s">
        <v>3</v>
      </c>
      <c r="E21" s="35">
        <v>896379.6876074669</v>
      </c>
      <c r="F21" s="16"/>
      <c r="G21" s="17"/>
      <c r="H21" s="14"/>
      <c r="I21" s="14"/>
      <c r="J21" s="14"/>
      <c r="K21" s="14"/>
    </row>
    <row r="22" spans="2:11" ht="15" customHeight="1">
      <c r="B22" s="56" t="s">
        <v>70</v>
      </c>
      <c r="C22" s="26" t="s">
        <v>13</v>
      </c>
      <c r="D22" s="27" t="s">
        <v>3</v>
      </c>
      <c r="E22" s="35">
        <v>171714.45210778702</v>
      </c>
      <c r="F22" s="16"/>
      <c r="G22" s="17"/>
      <c r="H22" s="14"/>
      <c r="I22" s="14"/>
      <c r="J22" s="14"/>
      <c r="K22" s="14"/>
    </row>
    <row r="23" spans="2:5" ht="15" customHeight="1">
      <c r="B23" s="56" t="s">
        <v>71</v>
      </c>
      <c r="C23" s="26" t="s">
        <v>72</v>
      </c>
      <c r="D23" s="27" t="s">
        <v>3</v>
      </c>
      <c r="E23" s="35">
        <v>283283.8796698191</v>
      </c>
    </row>
    <row r="24" spans="2:5" ht="15" customHeight="1">
      <c r="B24" s="56" t="s">
        <v>73</v>
      </c>
      <c r="C24" s="26" t="s">
        <v>74</v>
      </c>
      <c r="D24" s="27" t="s">
        <v>3</v>
      </c>
      <c r="E24" s="35">
        <v>16580.724055213195</v>
      </c>
    </row>
    <row r="25" spans="2:5" ht="15" customHeight="1">
      <c r="B25" s="56" t="s">
        <v>75</v>
      </c>
      <c r="C25" s="26" t="s">
        <v>76</v>
      </c>
      <c r="D25" s="27" t="s">
        <v>3</v>
      </c>
      <c r="E25" s="35">
        <v>83968.42134142894</v>
      </c>
    </row>
    <row r="26" spans="2:5" ht="15" customHeight="1">
      <c r="B26" s="56" t="s">
        <v>77</v>
      </c>
      <c r="C26" s="26" t="s">
        <v>78</v>
      </c>
      <c r="D26" s="27" t="s">
        <v>3</v>
      </c>
      <c r="E26" s="35">
        <v>385.5471233247244</v>
      </c>
    </row>
    <row r="27" spans="2:5" ht="16.5" customHeight="1">
      <c r="B27" s="56" t="s">
        <v>79</v>
      </c>
      <c r="C27" s="26" t="s">
        <v>80</v>
      </c>
      <c r="D27" s="27" t="s">
        <v>3</v>
      </c>
      <c r="E27" s="35">
        <v>31790.09030553657</v>
      </c>
    </row>
    <row r="28" spans="2:5" ht="15" customHeight="1">
      <c r="B28" s="56" t="s">
        <v>81</v>
      </c>
      <c r="C28" s="26" t="s">
        <v>40</v>
      </c>
      <c r="D28" s="27" t="s">
        <v>3</v>
      </c>
      <c r="E28" s="35">
        <v>5772.227988405541</v>
      </c>
    </row>
    <row r="29" spans="2:5" ht="15" customHeight="1">
      <c r="B29" s="56" t="s">
        <v>82</v>
      </c>
      <c r="C29" s="26" t="s">
        <v>41</v>
      </c>
      <c r="D29" s="27" t="s">
        <v>3</v>
      </c>
      <c r="E29" s="35">
        <v>5600.486519784734</v>
      </c>
    </row>
    <row r="30" spans="2:5" ht="17.25" customHeight="1">
      <c r="B30" s="56" t="s">
        <v>83</v>
      </c>
      <c r="C30" s="26" t="s">
        <v>84</v>
      </c>
      <c r="D30" s="27" t="s">
        <v>3</v>
      </c>
      <c r="E30" s="35">
        <v>112302.82342774376</v>
      </c>
    </row>
    <row r="31" spans="2:5" ht="15" customHeight="1">
      <c r="B31" s="56" t="s">
        <v>85</v>
      </c>
      <c r="C31" s="26" t="s">
        <v>86</v>
      </c>
      <c r="D31" s="27" t="s">
        <v>3</v>
      </c>
      <c r="E31" s="35">
        <v>57.16135807104785</v>
      </c>
    </row>
    <row r="32" spans="2:5" ht="15" customHeight="1">
      <c r="B32" s="56" t="s">
        <v>87</v>
      </c>
      <c r="C32" s="26" t="s">
        <v>88</v>
      </c>
      <c r="D32" s="27" t="s">
        <v>3</v>
      </c>
      <c r="E32" s="35">
        <v>23312.3203996889</v>
      </c>
    </row>
    <row r="33" spans="2:5" ht="15" customHeight="1">
      <c r="B33" s="56" t="s">
        <v>89</v>
      </c>
      <c r="C33" s="26" t="s">
        <v>63</v>
      </c>
      <c r="D33" s="27" t="s">
        <v>3</v>
      </c>
      <c r="E33" s="35">
        <v>3514.0771506216665</v>
      </c>
    </row>
    <row r="34" spans="2:5" ht="16.5" customHeight="1">
      <c r="B34" s="56" t="s">
        <v>90</v>
      </c>
      <c r="C34" s="26" t="s">
        <v>14</v>
      </c>
      <c r="D34" s="27" t="s">
        <v>3</v>
      </c>
      <c r="E34" s="35">
        <v>5804.936877748585</v>
      </c>
    </row>
    <row r="35" spans="2:5" ht="15" customHeight="1">
      <c r="B35" s="57" t="s">
        <v>91</v>
      </c>
      <c r="C35" s="26" t="s">
        <v>42</v>
      </c>
      <c r="D35" s="27" t="s">
        <v>3</v>
      </c>
      <c r="E35" s="35">
        <v>5804.936877748585</v>
      </c>
    </row>
    <row r="36" spans="2:5" s="10" customFormat="1" ht="15" customHeight="1">
      <c r="B36" s="34"/>
      <c r="C36" s="32" t="s">
        <v>15</v>
      </c>
      <c r="D36" s="33" t="s">
        <v>3</v>
      </c>
      <c r="E36" s="36">
        <f>E20+E21+E22+E23+E34</f>
        <v>1473601.7835632924</v>
      </c>
    </row>
    <row r="37" spans="2:5" s="10" customFormat="1" ht="15" customHeight="1">
      <c r="B37" s="41"/>
      <c r="C37" s="38"/>
      <c r="D37" s="42"/>
      <c r="E37" s="43"/>
    </row>
    <row r="38" spans="2:5" s="10" customFormat="1" ht="14.25" customHeight="1">
      <c r="B38" s="65" t="s">
        <v>16</v>
      </c>
      <c r="C38" s="65"/>
      <c r="D38" s="65"/>
      <c r="E38" s="65"/>
    </row>
    <row r="39" spans="2:5" s="10" customFormat="1" ht="15" customHeight="1">
      <c r="B39" s="56" t="s">
        <v>92</v>
      </c>
      <c r="C39" s="58" t="s">
        <v>17</v>
      </c>
      <c r="D39" s="27" t="s">
        <v>3</v>
      </c>
      <c r="E39" s="61">
        <v>459849.5</v>
      </c>
    </row>
    <row r="40" spans="2:5" s="10" customFormat="1" ht="15" customHeight="1">
      <c r="B40" s="56" t="s">
        <v>93</v>
      </c>
      <c r="C40" s="58" t="s">
        <v>18</v>
      </c>
      <c r="D40" s="27" t="s">
        <v>3</v>
      </c>
      <c r="E40" s="35">
        <v>261294.6789375766</v>
      </c>
    </row>
    <row r="41" spans="2:5" s="10" customFormat="1" ht="15.75" customHeight="1">
      <c r="B41" s="56" t="s">
        <v>94</v>
      </c>
      <c r="C41" s="59" t="s">
        <v>19</v>
      </c>
      <c r="D41" s="27" t="s">
        <v>3</v>
      </c>
      <c r="E41" s="61">
        <f>SUM(E42:E48)</f>
        <v>92125.18000000001</v>
      </c>
    </row>
    <row r="42" spans="2:5" s="10" customFormat="1" ht="15" customHeight="1">
      <c r="B42" s="56" t="s">
        <v>95</v>
      </c>
      <c r="C42" s="59" t="s">
        <v>43</v>
      </c>
      <c r="D42" s="27" t="s">
        <v>3</v>
      </c>
      <c r="E42" s="35">
        <v>859.08</v>
      </c>
    </row>
    <row r="43" spans="2:5" s="10" customFormat="1" ht="15" customHeight="1">
      <c r="B43" s="56" t="s">
        <v>96</v>
      </c>
      <c r="C43" s="59" t="s">
        <v>20</v>
      </c>
      <c r="D43" s="27" t="s">
        <v>3</v>
      </c>
      <c r="E43" s="35">
        <v>53246.41</v>
      </c>
    </row>
    <row r="44" spans="2:5" s="10" customFormat="1" ht="15" customHeight="1">
      <c r="B44" s="56" t="s">
        <v>97</v>
      </c>
      <c r="C44" s="59" t="s">
        <v>21</v>
      </c>
      <c r="D44" s="27" t="s">
        <v>3</v>
      </c>
      <c r="E44" s="35">
        <v>35642</v>
      </c>
    </row>
    <row r="45" spans="2:6" s="10" customFormat="1" ht="15" customHeight="1">
      <c r="B45" s="56" t="s">
        <v>98</v>
      </c>
      <c r="C45" s="59" t="s">
        <v>45</v>
      </c>
      <c r="D45" s="27" t="s">
        <v>3</v>
      </c>
      <c r="E45" s="35">
        <v>2078.84</v>
      </c>
      <c r="F45" s="55"/>
    </row>
    <row r="46" spans="2:5" s="10" customFormat="1" ht="15" customHeight="1">
      <c r="B46" s="56" t="s">
        <v>99</v>
      </c>
      <c r="C46" s="59" t="s">
        <v>100</v>
      </c>
      <c r="D46" s="27" t="s">
        <v>3</v>
      </c>
      <c r="E46" s="35">
        <v>0.13</v>
      </c>
    </row>
    <row r="47" spans="2:5" s="10" customFormat="1" ht="15" customHeight="1">
      <c r="B47" s="56" t="s">
        <v>101</v>
      </c>
      <c r="C47" s="50" t="s">
        <v>46</v>
      </c>
      <c r="D47" s="27" t="s">
        <v>3</v>
      </c>
      <c r="E47" s="35">
        <v>298.72</v>
      </c>
    </row>
    <row r="48" spans="2:5" s="10" customFormat="1" ht="15" customHeight="1">
      <c r="B48" s="56" t="s">
        <v>102</v>
      </c>
      <c r="C48" s="50" t="s">
        <v>103</v>
      </c>
      <c r="D48" s="27" t="s">
        <v>3</v>
      </c>
      <c r="E48" s="35">
        <v>0</v>
      </c>
    </row>
    <row r="49" spans="2:5" s="10" customFormat="1" ht="15" customHeight="1">
      <c r="B49" s="56" t="s">
        <v>104</v>
      </c>
      <c r="C49" s="59" t="s">
        <v>22</v>
      </c>
      <c r="D49" s="27" t="s">
        <v>3</v>
      </c>
      <c r="E49" s="35">
        <v>0</v>
      </c>
    </row>
    <row r="50" spans="2:5" s="10" customFormat="1" ht="18.75" customHeight="1">
      <c r="B50" s="56" t="s">
        <v>105</v>
      </c>
      <c r="C50" s="60" t="s">
        <v>106</v>
      </c>
      <c r="D50" s="27" t="s">
        <v>3</v>
      </c>
      <c r="E50" s="44">
        <v>270488.12</v>
      </c>
    </row>
    <row r="51" spans="2:5" s="10" customFormat="1" ht="17.25" customHeight="1">
      <c r="B51" s="56" t="s">
        <v>107</v>
      </c>
      <c r="C51" s="59" t="s">
        <v>47</v>
      </c>
      <c r="D51" s="27" t="s">
        <v>3</v>
      </c>
      <c r="E51" s="35">
        <v>0</v>
      </c>
    </row>
    <row r="52" spans="2:5" s="10" customFormat="1" ht="18" customHeight="1">
      <c r="B52" s="56" t="s">
        <v>108</v>
      </c>
      <c r="C52" s="26" t="s">
        <v>36</v>
      </c>
      <c r="D52" s="27" t="s">
        <v>3</v>
      </c>
      <c r="E52" s="35">
        <v>0</v>
      </c>
    </row>
    <row r="53" spans="2:6" s="10" customFormat="1" ht="33" customHeight="1">
      <c r="B53" s="56" t="s">
        <v>109</v>
      </c>
      <c r="C53" s="26" t="s">
        <v>48</v>
      </c>
      <c r="D53" s="27" t="s">
        <v>3</v>
      </c>
      <c r="E53" s="35">
        <v>0</v>
      </c>
      <c r="F53" s="55"/>
    </row>
    <row r="54" spans="2:5" s="10" customFormat="1" ht="33" customHeight="1">
      <c r="B54" s="56" t="s">
        <v>110</v>
      </c>
      <c r="C54" s="26" t="s">
        <v>49</v>
      </c>
      <c r="D54" s="27" t="s">
        <v>3</v>
      </c>
      <c r="E54" s="35">
        <v>0</v>
      </c>
    </row>
    <row r="55" spans="2:5" s="10" customFormat="1" ht="49.5" customHeight="1">
      <c r="B55" s="56" t="s">
        <v>111</v>
      </c>
      <c r="C55" s="26" t="s">
        <v>52</v>
      </c>
      <c r="D55" s="27" t="s">
        <v>3</v>
      </c>
      <c r="E55" s="35">
        <v>142769.62</v>
      </c>
    </row>
    <row r="56" spans="2:5" s="10" customFormat="1" ht="32.25" customHeight="1">
      <c r="B56" s="56" t="s">
        <v>112</v>
      </c>
      <c r="C56" s="26" t="s">
        <v>50</v>
      </c>
      <c r="D56" s="27" t="s">
        <v>3</v>
      </c>
      <c r="E56" s="35">
        <v>1150.04</v>
      </c>
    </row>
    <row r="57" spans="2:5" s="10" customFormat="1" ht="63.75" customHeight="1">
      <c r="B57" s="56" t="s">
        <v>113</v>
      </c>
      <c r="C57" s="26" t="s">
        <v>51</v>
      </c>
      <c r="D57" s="27" t="s">
        <v>3</v>
      </c>
      <c r="E57" s="35">
        <v>53227.2</v>
      </c>
    </row>
    <row r="58" spans="2:5" s="10" customFormat="1" ht="15" customHeight="1">
      <c r="B58" s="34"/>
      <c r="C58" s="32" t="s">
        <v>23</v>
      </c>
      <c r="D58" s="33" t="s">
        <v>3</v>
      </c>
      <c r="E58" s="45">
        <f>E39+E40+E41+E49+E50+E51+E52+E53+E54+E55+E56+E57</f>
        <v>1280904.3389375766</v>
      </c>
    </row>
    <row r="59" spans="2:4" s="10" customFormat="1" ht="16.5" customHeight="1">
      <c r="B59" s="46"/>
      <c r="C59" s="47"/>
      <c r="D59" s="9"/>
    </row>
    <row r="60" spans="2:5" s="10" customFormat="1" ht="16.5" customHeight="1">
      <c r="B60" s="64" t="s">
        <v>53</v>
      </c>
      <c r="C60" s="64"/>
      <c r="D60" s="64"/>
      <c r="E60" s="65"/>
    </row>
    <row r="61" spans="2:5" s="10" customFormat="1" ht="16.5" customHeight="1">
      <c r="B61" s="48" t="s">
        <v>54</v>
      </c>
      <c r="C61" s="32" t="s">
        <v>55</v>
      </c>
      <c r="D61" s="33" t="s">
        <v>3</v>
      </c>
      <c r="E61" s="49">
        <f>SUM(E62:E66)</f>
        <v>307323.2662680014</v>
      </c>
    </row>
    <row r="62" spans="2:5" s="10" customFormat="1" ht="16.5" customHeight="1">
      <c r="B62" s="34" t="s">
        <v>57</v>
      </c>
      <c r="C62" s="50" t="s">
        <v>24</v>
      </c>
      <c r="D62" s="27" t="s">
        <v>3</v>
      </c>
      <c r="E62" s="35">
        <v>-42494.011731998566</v>
      </c>
    </row>
    <row r="63" spans="2:5" s="10" customFormat="1" ht="16.5" customHeight="1">
      <c r="B63" s="34" t="s">
        <v>58</v>
      </c>
      <c r="C63" s="50" t="s">
        <v>25</v>
      </c>
      <c r="D63" s="27" t="s">
        <v>3</v>
      </c>
      <c r="E63" s="35">
        <v>394521.48</v>
      </c>
    </row>
    <row r="64" spans="2:5" s="10" customFormat="1" ht="32.25" customHeight="1">
      <c r="B64" s="34" t="s">
        <v>59</v>
      </c>
      <c r="C64" s="50" t="s">
        <v>26</v>
      </c>
      <c r="D64" s="27" t="s">
        <v>3</v>
      </c>
      <c r="E64" s="35">
        <v>84731.198</v>
      </c>
    </row>
    <row r="65" spans="2:5" s="10" customFormat="1" ht="32.25" customHeight="1">
      <c r="B65" s="34" t="s">
        <v>60</v>
      </c>
      <c r="C65" s="50" t="s">
        <v>44</v>
      </c>
      <c r="D65" s="27" t="s">
        <v>3</v>
      </c>
      <c r="E65" s="35">
        <v>-180972</v>
      </c>
    </row>
    <row r="66" spans="2:5" s="10" customFormat="1" ht="36" customHeight="1">
      <c r="B66" s="34" t="s">
        <v>61</v>
      </c>
      <c r="C66" s="50" t="s">
        <v>27</v>
      </c>
      <c r="D66" s="27" t="s">
        <v>3</v>
      </c>
      <c r="E66" s="35">
        <v>51536.6</v>
      </c>
    </row>
    <row r="67" spans="2:5" s="10" customFormat="1" ht="17.25" customHeight="1">
      <c r="B67" s="31" t="s">
        <v>56</v>
      </c>
      <c r="C67" s="51" t="s">
        <v>114</v>
      </c>
      <c r="D67" s="33" t="s">
        <v>3</v>
      </c>
      <c r="E67" s="63">
        <v>27245.48</v>
      </c>
    </row>
    <row r="68" spans="2:5" s="10" customFormat="1" ht="32.25" customHeight="1">
      <c r="B68" s="31" t="s">
        <v>64</v>
      </c>
      <c r="C68" s="51" t="s">
        <v>115</v>
      </c>
      <c r="D68" s="33" t="s">
        <v>3</v>
      </c>
      <c r="E68" s="52">
        <f>E69+E70</f>
        <v>67321.62</v>
      </c>
    </row>
    <row r="69" spans="2:5" s="10" customFormat="1" ht="39.75" customHeight="1">
      <c r="B69" s="34" t="s">
        <v>38</v>
      </c>
      <c r="C69" s="50" t="s">
        <v>116</v>
      </c>
      <c r="D69" s="27" t="s">
        <v>3</v>
      </c>
      <c r="E69" s="61">
        <v>14531.97</v>
      </c>
    </row>
    <row r="70" spans="2:5" s="10" customFormat="1" ht="37.5" customHeight="1">
      <c r="B70" s="34" t="s">
        <v>39</v>
      </c>
      <c r="C70" s="50" t="s">
        <v>117</v>
      </c>
      <c r="D70" s="27" t="s">
        <v>3</v>
      </c>
      <c r="E70" s="61">
        <v>52789.65</v>
      </c>
    </row>
    <row r="71" spans="2:5" s="10" customFormat="1" ht="33.75" customHeight="1">
      <c r="B71" s="62" t="s">
        <v>29</v>
      </c>
      <c r="C71" s="51" t="s">
        <v>118</v>
      </c>
      <c r="D71" s="27" t="s">
        <v>3</v>
      </c>
      <c r="E71" s="63">
        <v>432332.385</v>
      </c>
    </row>
    <row r="72" spans="2:5" s="10" customFormat="1" ht="48" customHeight="1">
      <c r="B72" s="62" t="s">
        <v>33</v>
      </c>
      <c r="C72" s="51" t="s">
        <v>119</v>
      </c>
      <c r="D72" s="27" t="s">
        <v>3</v>
      </c>
      <c r="E72" s="63">
        <v>-29704.55</v>
      </c>
    </row>
    <row r="73" spans="2:5" s="10" customFormat="1" ht="34.5" customHeight="1">
      <c r="B73" s="31" t="s">
        <v>34</v>
      </c>
      <c r="C73" s="51" t="s">
        <v>121</v>
      </c>
      <c r="D73" s="33" t="s">
        <v>3</v>
      </c>
      <c r="E73" s="63">
        <v>-50058.14</v>
      </c>
    </row>
    <row r="74" spans="2:5" s="10" customFormat="1" ht="34.5" customHeight="1">
      <c r="B74" s="62" t="s">
        <v>120</v>
      </c>
      <c r="C74" s="51" t="s">
        <v>122</v>
      </c>
      <c r="D74" s="33" t="s">
        <v>3</v>
      </c>
      <c r="E74" s="63">
        <v>-25395.022833229275</v>
      </c>
    </row>
    <row r="75" spans="2:5" s="10" customFormat="1" ht="19.5" customHeight="1">
      <c r="B75" s="31"/>
      <c r="C75" s="51" t="s">
        <v>62</v>
      </c>
      <c r="D75" s="33" t="s">
        <v>3</v>
      </c>
      <c r="E75" s="63">
        <f>E61+E67+E68+E71+E72+E73+E74</f>
        <v>729065.038434772</v>
      </c>
    </row>
    <row r="76" spans="2:5" s="10" customFormat="1" ht="15" customHeight="1">
      <c r="B76" s="37"/>
      <c r="C76" s="38"/>
      <c r="D76" s="39"/>
      <c r="E76" s="53"/>
    </row>
    <row r="77" spans="2:5" ht="31.5" customHeight="1">
      <c r="B77" s="25"/>
      <c r="C77" s="54" t="s">
        <v>37</v>
      </c>
      <c r="D77" s="33" t="s">
        <v>3</v>
      </c>
      <c r="E77" s="45">
        <f>E36+E58+E75</f>
        <v>3483571.1609356413</v>
      </c>
    </row>
    <row r="78" spans="2:4" s="10" customFormat="1" ht="13.5" customHeight="1">
      <c r="B78" s="7"/>
      <c r="C78" s="8"/>
      <c r="D78" s="9"/>
    </row>
    <row r="79" spans="2:4" ht="12.75">
      <c r="B79" s="10"/>
      <c r="C79" s="10"/>
      <c r="D79" s="11"/>
    </row>
    <row r="85" ht="12.75">
      <c r="E85" s="13"/>
    </row>
  </sheetData>
  <sheetProtection/>
  <mergeCells count="9">
    <mergeCell ref="B60:E60"/>
    <mergeCell ref="B38:E38"/>
    <mergeCell ref="B6:E6"/>
    <mergeCell ref="B19:E19"/>
    <mergeCell ref="D1:E4"/>
    <mergeCell ref="B8:B10"/>
    <mergeCell ref="C8:C10"/>
    <mergeCell ref="D8:D10"/>
    <mergeCell ref="E8:E10"/>
  </mergeCells>
  <printOptions/>
  <pageMargins left="0.41" right="0.81" top="0.17" bottom="0.17" header="0.17" footer="0.17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Е.А. Базанова</cp:lastModifiedBy>
  <cp:lastPrinted>2019-01-30T12:55:08Z</cp:lastPrinted>
  <dcterms:created xsi:type="dcterms:W3CDTF">2014-09-18T07:44:10Z</dcterms:created>
  <dcterms:modified xsi:type="dcterms:W3CDTF">2019-01-30T12:55:29Z</dcterms:modified>
  <cp:category/>
  <cp:version/>
  <cp:contentType/>
  <cp:contentStatus/>
</cp:coreProperties>
</file>